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21330" windowHeight="9780" tabRatio="831" activeTab="3"/>
  </bookViews>
  <sheets>
    <sheet name="Титульный лист" sheetId="1" r:id="rId1"/>
    <sheet name="Стандарт раскрытия информации" sheetId="2" state="hidden" r:id="rId2"/>
    <sheet name="1_Информация о тарифе" sheetId="3" r:id="rId3"/>
    <sheet name="2_Годовой отчёт" sheetId="4" r:id="rId4"/>
    <sheet name="3_Топливо" sheetId="5" r:id="rId5"/>
    <sheet name="4_Квартальное" sheetId="6" r:id="rId6"/>
    <sheet name="5_Инвестпрограмма" sheetId="7" r:id="rId7"/>
    <sheet name="6_Квартальное" sheetId="8" r:id="rId8"/>
    <sheet name="7_Условия поставки" sheetId="9" r:id="rId9"/>
    <sheet name="8_Порядок подключения" sheetId="10" r:id="rId10"/>
  </sheets>
  <externalReferences>
    <externalReference r:id="rId13"/>
    <externalReference r:id="rId14"/>
    <externalReference r:id="rId15"/>
  </externalReferences>
  <definedNames>
    <definedName name="OLE_LINK1" localSheetId="9">'8_Порядок подключения'!#REF!</definedName>
    <definedName name="_xlnm.Print_Area" localSheetId="1">'Стандарт раскрытия информации'!$A$1:$G$60</definedName>
  </definedNames>
  <calcPr fullCalcOnLoad="1"/>
</workbook>
</file>

<file path=xl/sharedStrings.xml><?xml version="1.0" encoding="utf-8"?>
<sst xmlns="http://schemas.openxmlformats.org/spreadsheetml/2006/main" count="380" uniqueCount="276">
  <si>
    <t>Наименование показателя</t>
  </si>
  <si>
    <t>Примечание</t>
  </si>
  <si>
    <t>Ответственный за предоставление информации</t>
  </si>
  <si>
    <t>о ценах (тарифах) на регулируемые товары и услуги и надбавках к этим ценам (тарифам)</t>
  </si>
  <si>
    <t>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</si>
  <si>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</si>
  <si>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об инвестиционных программах и отчетах об их реализации</t>
  </si>
  <si>
    <t>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</si>
  <si>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об условиях, на которых осуществляется поставка регулируемых товаров и (или) оказание регулируемых услуг</t>
  </si>
  <si>
    <t>о порядке выполнения технологических, технических и других мероприятий, связанных с подключением к системе теплоснабжения</t>
  </si>
  <si>
    <t>Информация к раскрытию</t>
  </si>
  <si>
    <t>Содержание информации</t>
  </si>
  <si>
    <t>а) об утвержденных тарифах на тепловую энергию (мощность);</t>
  </si>
  <si>
    <t>б) об утвержденных тарифах на передачу тепловой энергии (мощности);</t>
  </si>
  <si>
    <t>в) об утвержденных надбавках к ценам (тарифам) на тепловую энергию для потребителей;</t>
  </si>
  <si>
    <t>г) об утвержденных надбавках к тарифам регулируемых организаций на тепловую энергию и надбавках к тарифам регулируемых организаций на передачу тепловой энергии;</t>
  </si>
  <si>
    <t>д) об утвержденных тарифах на подключение создаваемых (реконструируемых) объектов недвижимости к системе теплоснабжения;</t>
  </si>
  <si>
    <t>е) об утвержденных тарифах регулируемых организаций на подключение к системе теплоснабжения.</t>
  </si>
  <si>
    <t>В отношении каждой из групп сведений, указанных в пункте 12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 действия тарифа или надбавки, а также источник официального опубликования решения</t>
  </si>
  <si>
    <t>а) о виде регулируемой деятельности (производство, передача и сбыт тепловой энергии);</t>
  </si>
  <si>
    <t>б) о выручке от регулируемой деятельности (тыс. рублей);</t>
  </si>
  <si>
    <t>в) о себестоимости производимых товаров (оказываемых услуг) по регулируемому виду деятельности (тыс. рублей), включающей:</t>
  </si>
  <si>
    <t>расходы на покупаемую тепловую энергию (мощность);</t>
  </si>
  <si>
    <t>расходы на топливо с указанием по каждому виду топлива стоимости (за единицу объема), объема и способа его приобретения;</t>
  </si>
  <si>
    <t>расходы на покупаемую электрическую энергию (мощность), потребляемую оборудованием, используемым в технологическом процессе, с указанием средневзвешенной стоимости 1 кВт·ч и об объеме приобретения электрической энергии;</t>
  </si>
  <si>
    <t>расходы на приобретение холодной воды, используемой в технологическом процессе;</t>
  </si>
  <si>
    <t>расходы на химреагенты, используемые в технологическом процессе;</t>
  </si>
  <si>
    <t>расходы на оплату труда и отчисления на социальные нужды основного производственного персонала;</t>
  </si>
  <si>
    <t>расходы на амортизацию основных производственных средств и аренду имущества, используемого в технологическом процессе;</t>
  </si>
  <si>
    <t>общепроизводственные (цеховые) расходы, в том числе расходы на оплату труда и отчисления на социальные нужды;</t>
  </si>
  <si>
    <t>общехозяйственные (управленческие) расходы, в том числе расходы на оплату труда и отчисления на социальные нужды;</t>
  </si>
  <si>
    <t>расходы на ремонт (капитальный и текущий) основных производственных средств;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</si>
  <si>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</t>
  </si>
  <si>
    <t>г) о валовой прибыли от продажи товаров и услуг по регулируемому виду деятельности (тыс. рублей);</t>
  </si>
  <si>
    <t>д) о чистой прибыли от регулируемого вида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теплоснабжения (тыс. рублей);</t>
  </si>
  <si>
    <t>е) об изменении стоимости основных фондов, в том числе за счет ввода (вывода) их из эксплуатации (тыс. рублей);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</si>
  <si>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</t>
  </si>
  <si>
    <t>з) об установленной тепловой мощности (Гкал/ч);</t>
  </si>
  <si>
    <t>и) о присоединенной нагрузке (Гкал/ч);</t>
  </si>
  <si>
    <t>к) об объеме вырабатываемой регулируемой организацией тепловой энергии (тыс. Гкал);</t>
  </si>
  <si>
    <t>л) об объеме покупаемой регулируемой организацией тепловой энергии (тыс. Гкал);</t>
  </si>
  <si>
    <t>м) об объеме тепловой энергии, отпускаемой потребителям, в том числе об объемах, отпущенных по приборам учета и по нормативам потребления (расчетным методом) (тыс. Гкал);</t>
  </si>
  <si>
    <t>н) о технологических потерях тепловой энергии при передаче по тепловым сетям (процентов);</t>
  </si>
  <si>
    <t>о) о протяженности магистральных сетей и тепловых вводов (в однотрубном исчислении) (км);</t>
  </si>
  <si>
    <t>п) о протяженности разводящих сетей (в однотрубном исчислении) (км);</t>
  </si>
  <si>
    <t>р) о количестве теплоэлектростанций (штук);</t>
  </si>
  <si>
    <t>с) о количестве тепловых станций и котельных (штук);</t>
  </si>
  <si>
    <t>т) о количестве тепловых пунктов (штук);</t>
  </si>
  <si>
    <t>у) о среднесписочной численности основного производственного персонала (человек);</t>
  </si>
  <si>
    <t>ф) об удельном расходе условного топлива на единицу тепловой энергии, отпускаемой в тепловую сеть (кг у. т./Гкал);</t>
  </si>
  <si>
    <t>х) об удельном расходе электрической энергии на единицу тепловой энергии, отпускаемой в тепловую сеть (тыс. кВт·ч/Гкал);</t>
  </si>
  <si>
    <t>ц) об удельном расходе холодной воды на единицу тепловой энергии, отпускаемой в тепловую сеть (куб. м/Гкал).</t>
  </si>
  <si>
    <t>а) о количестве аварий на системах теплоснабжения (единиц на км);</t>
  </si>
  <si>
    <t>б) о количестве часов (суммарно за календарный год), превышающих допустимую продолжительность перерыва подачи тепловой энергии, и о количестве потребителей, затронутых ограничениями подачи тепловой энергии;</t>
  </si>
  <si>
    <t>в) о 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помещениях.</t>
  </si>
  <si>
    <t>а) о цели инвестиционной программы;</t>
  </si>
  <si>
    <t>б) о сроках начала и окончания реализации инвестиционной программы;</t>
  </si>
  <si>
    <t>в)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</si>
  <si>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г) о показателях эффективности реализации инвестиционной программы, а также об изменении технико-экономических показателей регулируемой организации (с разбивкой по мероприятиям);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</si>
  <si>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</t>
  </si>
  <si>
    <t>В официальных печатных изданиях сведения, указанные в подпунктах "в" - "д" пункта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 финансирования инвестиционной программы за отчетный год</t>
  </si>
  <si>
    <t>а) о количестве поданных и зарегистрированных заявок на подключение к системе теплоснабжения;</t>
  </si>
  <si>
    <t>б) о количестве исполненных заявок на подключение к системе теплоснабжения;</t>
  </si>
  <si>
    <t>в) о количестве заявок на подключение к системе теплоснабжения, по которым принято решение об отказе в подключении;</t>
  </si>
  <si>
    <t>г) о резерве мощности системы теплоснабжения. При использовании регулируемыми организациями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</si>
  <si>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теплоснабжения.</t>
  </si>
  <si>
    <t>а) форму заявки на подключение к системе теплоснабжения;</t>
  </si>
  <si>
    <t>б) перечень и формы документов, представляемых одновременно с заявкой на подключение к системе теплоснабжения;</t>
  </si>
  <si>
    <t>в)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решении;</t>
  </si>
  <si>
    <t>г) телефоны и адреса службы, ответственной за прием и обработку заявок на подключение к системе теплоснабжения.</t>
  </si>
  <si>
    <t>Срок размещения информации</t>
  </si>
  <si>
    <t>Ежеквартально</t>
  </si>
  <si>
    <t xml:space="preserve"> Не позднее 30 дней со дня сдачи годового бухгалтерского баланса в налоговые органы </t>
  </si>
  <si>
    <t>Стандарт раскрытия информации в сфере оказания услуг по передаче тепловой энергии (в соответствии с Постановлением № 1140 от 30.12.2011)</t>
  </si>
  <si>
    <t>Информация о тарифе на тепловую энергию и надбавках к тарифу на тепловую энергию</t>
  </si>
  <si>
    <t>Наименование организации</t>
  </si>
  <si>
    <t>ИНН</t>
  </si>
  <si>
    <t>КПП</t>
  </si>
  <si>
    <t>Местонахождение (адрес)</t>
  </si>
  <si>
    <t>Период действия принятого тарифа</t>
  </si>
  <si>
    <t>630088, г.Новосибирск, ул.Сибиряков-Гвардейцев, 56</t>
  </si>
  <si>
    <t>Департамент по тарифам Новосибирской области</t>
  </si>
  <si>
    <r>
      <t xml:space="preserve">сайт Департамента по тарифам Новосибирской области </t>
    </r>
    <r>
      <rPr>
        <u val="single"/>
        <sz val="11"/>
        <color indexed="30"/>
        <rFont val="Arial Narrow"/>
        <family val="2"/>
      </rPr>
      <t xml:space="preserve">www.tarif.nso.ru </t>
    </r>
  </si>
  <si>
    <t>Тариф на тепловую энергию (мощность)</t>
  </si>
  <si>
    <t>Тариф на передачу тепловой энергии (мощности)</t>
  </si>
  <si>
    <t>Надбавки к ценам (тарифам) на тепловую энергию для потребителей</t>
  </si>
  <si>
    <t>Надбавки к тарифам регулируемых организаций на тепловую энергию и надбавках к тарифам регулируемых организаций на передачу тепловой энергии</t>
  </si>
  <si>
    <t>Тариф на подключение создаваемых (реконструируемых) объектов недвижимости к системе теплоснабжения</t>
  </si>
  <si>
    <t>Тариф на подключение к системе теплоснабжения</t>
  </si>
  <si>
    <t>-</t>
  </si>
  <si>
    <t>Информация об основных показателях финансово-хозяйственной деятельности организации</t>
  </si>
  <si>
    <t>в) себестоимость производимых товаров (оказываемых услуг) по регулируемому виду деятельности (тыс. рублей):</t>
  </si>
  <si>
    <t>средневзвешанная стоимость 1кВт*ч</t>
  </si>
  <si>
    <t>объём приобретения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</si>
  <si>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</si>
  <si>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расходы на приобретение холодной воды, используемой в технологическом процессе</t>
  </si>
  <si>
    <t>расходы на топливо с указанием по каждому виду топлива стоимости (за единицу объема), объема и способа его приобретения</t>
  </si>
  <si>
    <t>расходы на покупаемую тепловую энергию (мощность)</t>
  </si>
  <si>
    <t>б) выручка от регулируемой деятельности (тыс. рублей)</t>
  </si>
  <si>
    <t>а) вид регулируемой деятельности (производство, передача и сбыт тепловой энергии)</t>
  </si>
  <si>
    <t>расходы на химреагенты, используемые в технологическом процессе</t>
  </si>
  <si>
    <t>расходы на амортизацию основных производственных средств и аренду имущества, используемого в технологическом процессе</t>
  </si>
  <si>
    <t>г) валовая прибыль от продажи товаров и услуг по регулируемому виду деятельности (тыс. рублей)</t>
  </si>
  <si>
    <t>д) чистая прибыль (тыс.руб.),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</si>
  <si>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руб.)</t>
  </si>
  <si>
    <t>е) изменение стоимости основных фондов (тыс.руб.), в том числе:</t>
  </si>
  <si>
    <t>по приборам учета (тыс. Гкал)</t>
  </si>
  <si>
    <t>по нормативам (тыс. Гкал)</t>
  </si>
  <si>
    <t>л) объём покупаемой регулируемой организацией тепловой энергии (тыс. Гкал)</t>
  </si>
  <si>
    <t>к) объём вырабатываемой регулируемой организацией тепловой энергии (тыс. Гкал)</t>
  </si>
  <si>
    <t>ж) годовая бухгалтерская отчётность,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</t>
  </si>
  <si>
    <t>за счет ввода (вывода) их из эксплуатации (тыс. руб)</t>
  </si>
  <si>
    <t>о) протяжённость магистральных сетей и тепловых вводов (в однотрубном исчислении) (км)</t>
  </si>
  <si>
    <t>н) технологические потери тепловой энергии при передаче по тепловым сетям (процентов)</t>
  </si>
  <si>
    <t>п) протяжённость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</si>
  <si>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</si>
  <si>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</si>
  <si>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у) среднесписочная численность основного производственного персонала (человек)</t>
  </si>
  <si>
    <t>ф) удельный расход условного топлива на единицу тепловой энергии, отпускаемой в тепловую сеть (кг у. т./Гкал)</t>
  </si>
  <si>
    <t>ц) удельный расход холодной воды на единицу тепловой энергии, отпускаемой в тепловую сеть (куб. м/Гкал)</t>
  </si>
  <si>
    <t>Дирекция по экономике и финансам</t>
  </si>
  <si>
    <t>п.а-ж - Дирекция по экономике и финансам      п.з-ц - Управление главного энергетика Сервисно-технического центра</t>
  </si>
  <si>
    <t>Управление главного энергетика Сервисно-технического центра</t>
  </si>
  <si>
    <t>Пункт стандарта</t>
  </si>
  <si>
    <t xml:space="preserve">30 дней со дня принятия соответствующего решения об установлении тарифа (надбавки) на очередной период регулирования </t>
  </si>
  <si>
    <r>
      <t>1. 30 дней со дня принятия соответствующего решения об установлении тарифа (надбавки) на очередной период регулирования (учтённые при установлении тарифа)</t>
    </r>
    <r>
      <rPr>
        <sz val="10"/>
        <color indexed="8"/>
        <rFont val="Arial Narrow"/>
        <family val="2"/>
      </rPr>
      <t xml:space="preserve">;                                                            2. Не позднее 30 дней со дня сдачи годового бухгалтерского баланса в налоговые органы </t>
    </r>
  </si>
  <si>
    <t>30 дней со дня принятия соответствующего решения об установлении тарифа (надбавки) на очередной период регулирования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</si>
  <si>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</si>
  <si>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№ п/п</t>
  </si>
  <si>
    <t>Значение</t>
  </si>
  <si>
    <t>Информация об инвестиционных программах и отчётах об их реализации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</si>
  <si>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</si>
  <si>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</si>
  <si>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</si>
  <si>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</si>
  <si>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</t>
  </si>
  <si>
    <t>Раскрытия информации в сфере оказания услуг по передаче тепловой энергии</t>
  </si>
  <si>
    <t>Информация о ценах (тарифах) на регулируемые тавары и услуги и надбавки к этим ценам (товарам)</t>
  </si>
  <si>
    <t>Условия, на которых осуществляется поставка регулируемых товаров и (или) оказание регулируемых услуг</t>
  </si>
  <si>
    <t>Порядок выполнения технологических, технических и других мероприятий, связанных с подключением к системе теплоснабжения</t>
  </si>
  <si>
    <t>1. Форма заявки на подключение к системе теплоснабжения.</t>
  </si>
  <si>
    <t>4. Телефоны и адреса службы, ответственной за прием и обработку заявок на подключение к системе теплоснабжения.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</si>
  <si>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решении.</t>
  </si>
  <si>
    <t>2. Перечень и формы документов, представляемых одновременно с заявкой на подключение к системе теплоснабжения.</t>
  </si>
  <si>
    <t>* копии учредительных документов, а также документы, подтверждающие полномочия лица, подписавшего запрос;</t>
  </si>
  <si>
    <t>*  копию правоустанавливающих документов на земельный участок (для правообладателя земельного участка);</t>
  </si>
  <si>
    <t>* копию правоустанавливающих документов на объект(для правообладателя объекта);</t>
  </si>
  <si>
    <t>* сведения о заявителе: почтовый адрес, телефон (факс);</t>
  </si>
  <si>
    <t>* ситуационный план земельного участка, на котором расположен объект ;</t>
  </si>
  <si>
    <t>* расчет  величины необходимой подключаемой нагрузки;</t>
  </si>
  <si>
    <t>Начальнику УГЭ-главному энергетику</t>
  </si>
  <si>
    <t>ФИО</t>
  </si>
  <si>
    <t>Начальнику Управления по корпоративным и правовым вопросам</t>
  </si>
  <si>
    <t xml:space="preserve"> МП</t>
  </si>
  <si>
    <t xml:space="preserve">Руководитель                                                                         ФИО                            </t>
  </si>
  <si>
    <t xml:space="preserve">Письмо на фирменном бланке Заявителя </t>
  </si>
  <si>
    <t xml:space="preserve">         Прошу выдать технические условия и заключить договор на отпуск тепловой энергии для помещения высотой____м, площадью_______кв. м, расположенном в ____________.  Расчет необходимой нагрузки прилагается.                                                                                  </t>
  </si>
  <si>
    <t>Начальник УГЭ - главный энергетик    - 298-93-89</t>
  </si>
  <si>
    <t>технический отдел  - 298-93-92</t>
  </si>
  <si>
    <t>исполнитель: _____________________________тел.______________</t>
  </si>
  <si>
    <t>Затраты на реализацию инвестиционных программ в формировании тарифа не участвуют</t>
  </si>
  <si>
    <t>нет</t>
  </si>
  <si>
    <t>Адрес: г.Новосибирск, ул.Сибиряков-Гвардейцев,56</t>
  </si>
  <si>
    <t xml:space="preserve">Типовой договор на пользование энергоресурсами - </t>
  </si>
  <si>
    <t>Период действия тарифа</t>
  </si>
  <si>
    <t>Наименование тарифа</t>
  </si>
  <si>
    <r>
      <t>1. 30 дней со дня принятия соответствующего решения об установлении тарифа (надбавки) на очередной период регулирования (учтённые при установлении тарифа)</t>
    </r>
    <r>
      <rPr>
        <sz val="10"/>
        <color indexed="8"/>
        <rFont val="Arial Narrow"/>
        <family val="2"/>
      </rPr>
      <t>;                                                           2. Не позднее 30 дней со дня сдачи годового бухгалтерского баланса в налоговые органы</t>
    </r>
  </si>
  <si>
    <t>Фирменное наименование организации</t>
  </si>
  <si>
    <t>Основной государственный регистрационный номер</t>
  </si>
  <si>
    <t>Зарегестрировано инспекцией Министерства Российской Федерации по налогам и сборам по Кировскому району г. Новосибирска 11.05.1994 г., за основным государственным регистрационным номером 1025401300748, свидетельство о государственной регистрации юридического лица серия 54 №001000235</t>
  </si>
  <si>
    <t>Почтовый адрес</t>
  </si>
  <si>
    <r>
      <t xml:space="preserve">Почтовый адрес: 630088, г.Новосибирск, ул.Сибиряков-Гвардейцев, 56.
Адрес фактического местонахождения органов управления регулируемой организации: 630088, г.Новосибирск, ул.Сибиряков-Гвардейцев, 56.
Контактные телефоны (383) 298-91-10.
Официальный сайт в сети "Интернет" </t>
    </r>
    <r>
      <rPr>
        <u val="single"/>
        <sz val="11"/>
        <color indexed="30"/>
        <rFont val="Arial Narrow"/>
        <family val="2"/>
      </rPr>
      <t>www.elsib.ru</t>
    </r>
    <r>
      <rPr>
        <sz val="11"/>
        <rFont val="Arial Narrow"/>
        <family val="2"/>
      </rPr>
      <t>.</t>
    </r>
    <r>
      <rPr>
        <sz val="11"/>
        <color indexed="8"/>
        <rFont val="Arial Narrow"/>
        <family val="2"/>
      </rPr>
      <t xml:space="preserve">
Адрес электронной почты </t>
    </r>
    <r>
      <rPr>
        <u val="single"/>
        <sz val="11"/>
        <color indexed="30"/>
        <rFont val="Arial Narrow"/>
        <family val="2"/>
      </rPr>
      <t>elsib@elsib.ru</t>
    </r>
    <r>
      <rPr>
        <sz val="11"/>
        <rFont val="Arial Narrow"/>
        <family val="2"/>
      </rPr>
      <t>.</t>
    </r>
  </si>
  <si>
    <t>Режим работы регулируемой организации</t>
  </si>
  <si>
    <t>Понедельник-пятница с 8-00 до 16-30</t>
  </si>
  <si>
    <t>Наименование органа регулирования, принявшего решение об утверждении тарифов</t>
  </si>
  <si>
    <t>Реквизиты (дата и номер) решения</t>
  </si>
  <si>
    <t>Источник официального опубликования решения</t>
  </si>
  <si>
    <t>х) удельный расход электрической энергии на единицу тепловой энергии, отпускаемой в тепловую сеть (тыс. кВт·ч/Гкал)</t>
  </si>
  <si>
    <t>НПО "ЭЛСИБ" ПАО
Генеральный директор Общества Безмельницын Дмитрий Аркадьевич</t>
  </si>
  <si>
    <t>НПО "ЭЛСИБ" ПАО</t>
  </si>
  <si>
    <t>Заявитель письменно обращается о выдаче технических условий на подключение. Управление главного энергетика НПО "ЭЛСИБ" ПАО рассматривает возможность подключения и выдает технические условия для подключения.</t>
  </si>
  <si>
    <t>Тепловая энергия</t>
  </si>
  <si>
    <t>1 188,92 руб./Гкал (без НДС)</t>
  </si>
  <si>
    <t>расходы на оплату труда и отчисления на социальные нужды основного производственного и административно-управленческого персонала</t>
  </si>
  <si>
    <t>расходы на аренду имущества, используемого для осуществления регулируемого вида деятельности</t>
  </si>
  <si>
    <t>расходы на ремонт (капитальный и текущий) основных производственных средств, в том числе: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</si>
  <si>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</si>
  <si>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прочие расходы, которые подлежат отнесению на регулируемые виды деятельности в соответствии с законодательством Российской Федерации</t>
  </si>
  <si>
    <t>з)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</si>
  <si>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и)  тепловая нагрузка по договорам, заключенным в рамках осуществления регулируемых видов деятельности (Гкал/ч)</t>
  </si>
  <si>
    <t>Количество аварий на источниках тепловой энергии (единиц на источник)</t>
  </si>
  <si>
    <t>Показатели надежности и качества, установленные в соответствии с законодательством Российской Федерации</t>
  </si>
  <si>
    <t>Основания приостановления, ограничения и прекращения режима потребления тепловой энергии в случаях, предусмотренных пунктами 70 и 76 Правил организации теплоснабжения в Российской Федерации, утвержденных постановлением Правительства Российской Федерации от 8 августа 2012 г. N 808 "Об организации теплоснабжения в Российской Федерации и о внесении изменений в некоторые акты Правительства Российской Федерации" &lt;***&gt; (Собрание законодательства Российской Федерации, 2012, N 34, ст. 4734; 2016, N 2, ст. 403; N 22, ст. 3228; N 29, ст. 4837; N 49, ст. 6906; 2017, N 8, ст. 1230)</t>
  </si>
  <si>
    <t>Средняя продолжительность рассмотрения заявок на подключение (технологическое присоединение) (дней)</t>
  </si>
  <si>
    <t>Количество аварий на тепловых сетях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</si>
  <si>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сезон</t>
  </si>
  <si>
    <t>Количество потребителей,  затронутых ограничениями подачи тепловой энергии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</si>
  <si>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</si>
  <si>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http://elsib.ru/ru/o-kompanii/reguliruemye-vidy-deyatelnosti/</t>
  </si>
  <si>
    <t>Вид регулируемой деятельности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</si>
  <si>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</si>
  <si>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</si>
  <si>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</si>
  <si>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</si>
  <si>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</si>
  <si>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</si>
  <si>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Передача тепловой энергии</t>
  </si>
  <si>
    <t>01.01.2018 - 30.06.2018</t>
  </si>
  <si>
    <t>01.07.2018 - 31.12.2018</t>
  </si>
  <si>
    <t>1 223,99 руб./Гкал (без НДС)</t>
  </si>
  <si>
    <t>Приказ от 27.11.2017  №576-ТЭ</t>
  </si>
  <si>
    <t>с 01.01.2018 по 31.12.2018</t>
  </si>
  <si>
    <t xml:space="preserve">Вывод источников тепловой энергии, тепловых сетей из эксплуатации (с указанием такого источника или тепловой сети и даты вывода из эксплуатации) &lt;**&gt; </t>
  </si>
  <si>
    <t>&lt;**&gt; Заполняется нарастающим итогом.</t>
  </si>
  <si>
    <t>&lt;***&gt; Заполняется в отношении каждого потребителя, в отношении которого введен режим приостановления, ограничения, прекращения потребления тепловой энергии с указанием оснований.</t>
  </si>
  <si>
    <t>общепроизводственные (цеховые) расходы, в том числе отнесённые к ним расходы на текущий и капитальный ремонт</t>
  </si>
  <si>
    <t>общехозяйственные (управленческие) расходы, в том числе отнесённые к ним расходы на текущий и капитальный ремонт</t>
  </si>
  <si>
    <t>Плановый показатель на 2018 год</t>
  </si>
  <si>
    <t>1 квартал 2018</t>
  </si>
  <si>
    <t>2 квартал 2018</t>
  </si>
  <si>
    <t>3 квартал 2018</t>
  </si>
  <si>
    <t>4 квартал 2018</t>
  </si>
  <si>
    <t>т) количество центральных тепловых пунктов (штук)</t>
  </si>
  <si>
    <t>не утверждены</t>
  </si>
  <si>
    <t xml:space="preserve">Доля числа исполненных в срок договоров о подключении (технологическом присоединении) * </t>
  </si>
  <si>
    <t xml:space="preserve"> * Договоры на технологическое присоединение не заключаются.</t>
  </si>
  <si>
    <t>Фактический показатель за 2018 год</t>
  </si>
  <si>
    <t>Информация о расходах на топливо</t>
  </si>
  <si>
    <t>Расходы на топливо всего, в том числе:</t>
  </si>
  <si>
    <t>Уголь</t>
  </si>
  <si>
    <t>Расходы на уголи, тыс.руб.</t>
  </si>
  <si>
    <t>Цена топлива (руб./т.)</t>
  </si>
  <si>
    <t>Объём топлива (т.)</t>
  </si>
  <si>
    <t>Способ приобретения</t>
  </si>
  <si>
    <t>Газ природный, в том числе</t>
  </si>
  <si>
    <t>Расходы на природный газ, тыс.руб.</t>
  </si>
  <si>
    <t>Средняя цена топлива (руб./тыс.м3) с учётом нерегулируемой цены</t>
  </si>
  <si>
    <t>Объём топлива (тыс.м3)</t>
  </si>
  <si>
    <t>покупка</t>
  </si>
  <si>
    <t>Газ по регулируемой цене</t>
  </si>
  <si>
    <t>Расходы на природный газ по регулируемой цене, тыс.руб.</t>
  </si>
  <si>
    <t>Цена топлива (руб./тыс.м3) в том числе</t>
  </si>
  <si>
    <t>Газ по нерегулируемой цене</t>
  </si>
  <si>
    <t>Расходы на природный газ по нерегулируемой цене, тыс.руб.</t>
  </si>
  <si>
    <t>Газ сжиженный</t>
  </si>
  <si>
    <t>Расходы на сжиженный газ, тыс.руб.</t>
  </si>
  <si>
    <t>Мазут</t>
  </si>
  <si>
    <t>Расходы на мазут, тыс.руб.</t>
  </si>
  <si>
    <t>Цена топлива (руб./т.) в том числе</t>
  </si>
  <si>
    <t>Нефть</t>
  </si>
  <si>
    <t>Расходы на нефть, тыс.руб.</t>
  </si>
  <si>
    <t>Дизельное топливо</t>
  </si>
  <si>
    <t>Расходы на дизельное топливо, тыс.руб.</t>
  </si>
  <si>
    <t>Дрова</t>
  </si>
  <si>
    <t>Расходы на дрова, тыс.руб.</t>
  </si>
  <si>
    <t>Пилеты</t>
  </si>
  <si>
    <t>Расходы на пилеты, тыс.руб.</t>
  </si>
  <si>
    <t>Опилки</t>
  </si>
  <si>
    <t>Расходы на опилки, тыс.руб.</t>
  </si>
  <si>
    <t>Торф</t>
  </si>
  <si>
    <t>Расходы на торф, тыс.руб.</t>
  </si>
  <si>
    <t>Сланцы</t>
  </si>
  <si>
    <t>Расходы на сланцы, тыс.руб.</t>
  </si>
  <si>
    <t>Печное бытовое топливо</t>
  </si>
  <si>
    <t>Расходы на печное бытовое топливо, тыс.руб.</t>
  </si>
  <si>
    <t>Расходы на электроэнергию, тыс.руб.</t>
  </si>
  <si>
    <t>Средний тариф на энергию (руб./кВт*ч)</t>
  </si>
  <si>
    <t>Объём энергии (тыс.кВт*ч)</t>
  </si>
  <si>
    <t>Прочие виды топлива</t>
  </si>
  <si>
    <t>Расходы на топливо, тыс.руб.</t>
  </si>
  <si>
    <t>Электроэнергия</t>
  </si>
  <si>
    <t>Показатель 2018 (план)</t>
  </si>
  <si>
    <t>Показатель 2018 (факт)</t>
  </si>
  <si>
    <t>м) объём тепловой энергии, отпускаемой потребителям (полезный отпуск) (тыс. Гкал), в том числе:</t>
  </si>
  <si>
    <t>расходы на уплату налогов, сборов и других обязательных платежей</t>
  </si>
  <si>
    <t>С 01.10.2018 года НПО "ЭЛСИБ" ПАО не является теплосетевой организацией.
Системы отопления НПО "ЭЛСИБ" ПАО переключены на сети "ТЭЦ-3". 
Потребители тепловой энергии НПО "ЭЛСИБ" ПАО переведены на теплоснабжение от "ТЭЦ-3" АО "СИБЭКО".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</si>
</sst>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#,##0.0"/>
    <numFmt numFmtId="180" formatCode="#,##0.000"/>
    <numFmt numFmtId="181" formatCode="#,##0.0000"/>
    <numFmt numFmtId="182" formatCode="#,##0.00000"/>
    <numFmt numFmtId="183" formatCode="0.00000000"/>
    <numFmt numFmtId="184" formatCode="0.0000000"/>
    <numFmt numFmtId="185" formatCode="0.000000"/>
    <numFmt numFmtId="186" formatCode="0.00000"/>
    <numFmt numFmtId="187" formatCode="0.0%"/>
    <numFmt numFmtId="188" formatCode="#,##0.00_ ;\-#,##0.00\ "/>
    <numFmt numFmtId="189" formatCode="#,##0.0_ ;\-#,##0.0\ "/>
    <numFmt numFmtId="190" formatCode="#,##0.00;[Red]\-#,##0.00"/>
    <numFmt numFmtId="191" formatCode="#,##0.000;[Red]\-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u val="single"/>
      <sz val="11"/>
      <color indexed="30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Narrow"/>
      <family val="2"/>
    </font>
    <font>
      <u val="single"/>
      <sz val="11"/>
      <color indexed="12"/>
      <name val="Arial Narrow"/>
      <family val="2"/>
    </font>
    <font>
      <sz val="14"/>
      <color indexed="8"/>
      <name val="Arial Narrow"/>
      <family val="2"/>
    </font>
    <font>
      <sz val="8"/>
      <name val="Arial"/>
      <family val="2"/>
    </font>
    <font>
      <b/>
      <i/>
      <sz val="11"/>
      <color indexed="30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u val="single"/>
      <sz val="11"/>
      <color theme="10"/>
      <name val="Arial Narrow"/>
      <family val="2"/>
    </font>
    <font>
      <sz val="14"/>
      <color theme="1"/>
      <name val="Arial Narrow"/>
      <family val="2"/>
    </font>
    <font>
      <b/>
      <i/>
      <sz val="11"/>
      <color rgb="FF0070C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2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>
        <color indexed="63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2" tint="-0.4999699890613556"/>
      </left>
      <right>
        <color indexed="63"/>
      </right>
      <top>
        <color indexed="63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2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center"/>
    </xf>
    <xf numFmtId="0" fontId="48" fillId="0" borderId="10" xfId="0" applyFont="1" applyBorder="1" applyAlignment="1">
      <alignment horizontal="justify"/>
    </xf>
    <xf numFmtId="0" fontId="48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8" fillId="33" borderId="10" xfId="0" applyFont="1" applyFill="1" applyBorder="1" applyAlignment="1">
      <alignment horizontal="justify" vertical="center"/>
    </xf>
    <xf numFmtId="0" fontId="48" fillId="33" borderId="10" xfId="0" applyFont="1" applyFill="1" applyBorder="1" applyAlignment="1">
      <alignment horizontal="left" vertical="center" wrapText="1" indent="3"/>
    </xf>
    <xf numFmtId="0" fontId="48" fillId="33" borderId="10" xfId="0" applyFont="1" applyFill="1" applyBorder="1" applyAlignment="1">
      <alignment horizontal="justify"/>
    </xf>
    <xf numFmtId="0" fontId="48" fillId="33" borderId="10" xfId="0" applyFont="1" applyFill="1" applyBorder="1" applyAlignment="1">
      <alignment horizontal="left" vertical="center" wrapText="1" indent="2"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2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left" vertical="center" wrapText="1" indent="5"/>
    </xf>
    <xf numFmtId="0" fontId="48" fillId="33" borderId="10" xfId="0" applyFont="1" applyFill="1" applyBorder="1" applyAlignment="1">
      <alignment horizontal="left" vertical="center" indent="2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8" fillId="0" borderId="10" xfId="0" applyFont="1" applyBorder="1" applyAlignment="1">
      <alignment vertical="center" wrapText="1"/>
    </xf>
    <xf numFmtId="0" fontId="48" fillId="2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wrapText="1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justify"/>
    </xf>
    <xf numFmtId="0" fontId="48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justify"/>
    </xf>
    <xf numFmtId="0" fontId="48" fillId="0" borderId="11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justify" wrapText="1"/>
    </xf>
    <xf numFmtId="0" fontId="48" fillId="0" borderId="10" xfId="0" applyFont="1" applyBorder="1" applyAlignment="1">
      <alignment horizontal="center" vertical="center" wrapText="1"/>
    </xf>
    <xf numFmtId="0" fontId="48" fillId="8" borderId="14" xfId="0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7" fontId="48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87" fontId="4" fillId="0" borderId="10" xfId="57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justify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8" fillId="2" borderId="14" xfId="0" applyFont="1" applyFill="1" applyBorder="1" applyAlignment="1">
      <alignment horizontal="center" vertical="center"/>
    </xf>
    <xf numFmtId="0" fontId="33" fillId="0" borderId="0" xfId="42" applyAlignment="1" applyProtection="1">
      <alignment horizontal="left" vertical="center" wrapText="1"/>
      <protection/>
    </xf>
    <xf numFmtId="0" fontId="50" fillId="0" borderId="0" xfId="42" applyFont="1" applyAlignment="1" applyProtection="1">
      <alignment horizontal="left" vertical="center"/>
      <protection/>
    </xf>
    <xf numFmtId="0" fontId="33" fillId="0" borderId="0" xfId="42" applyAlignment="1" applyProtection="1">
      <alignment horizontal="left" vertical="center"/>
      <protection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8" fillId="8" borderId="10" xfId="0" applyFont="1" applyFill="1" applyBorder="1" applyAlignment="1">
      <alignment horizontal="center" vertical="center"/>
    </xf>
    <xf numFmtId="0" fontId="48" fillId="2" borderId="17" xfId="0" applyFont="1" applyFill="1" applyBorder="1" applyAlignment="1">
      <alignment horizontal="left" vertical="center" wrapText="1"/>
    </xf>
    <xf numFmtId="0" fontId="48" fillId="2" borderId="18" xfId="0" applyFont="1" applyFill="1" applyBorder="1" applyAlignment="1">
      <alignment horizontal="left" vertical="center"/>
    </xf>
    <xf numFmtId="0" fontId="48" fillId="2" borderId="19" xfId="0" applyFont="1" applyFill="1" applyBorder="1" applyAlignment="1">
      <alignment horizontal="left" vertical="center"/>
    </xf>
    <xf numFmtId="0" fontId="4" fillId="8" borderId="20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8" fillId="2" borderId="17" xfId="0" applyFont="1" applyFill="1" applyBorder="1" applyAlignment="1">
      <alignment horizontal="left" vertical="center"/>
    </xf>
    <xf numFmtId="0" fontId="48" fillId="2" borderId="18" xfId="0" applyFont="1" applyFill="1" applyBorder="1" applyAlignment="1">
      <alignment horizontal="left" vertical="center" wrapText="1"/>
    </xf>
    <xf numFmtId="0" fontId="48" fillId="2" borderId="19" xfId="0" applyFont="1" applyFill="1" applyBorder="1" applyAlignment="1">
      <alignment horizontal="left" vertical="center" wrapText="1"/>
    </xf>
    <xf numFmtId="0" fontId="48" fillId="2" borderId="10" xfId="0" applyFont="1" applyFill="1" applyBorder="1" applyAlignment="1">
      <alignment horizontal="left" vertical="center"/>
    </xf>
    <xf numFmtId="0" fontId="4" fillId="8" borderId="1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8" fillId="2" borderId="14" xfId="0" applyFont="1" applyFill="1" applyBorder="1" applyAlignment="1">
      <alignment horizontal="center" vertical="center" wrapText="1"/>
    </xf>
    <xf numFmtId="0" fontId="48" fillId="2" borderId="16" xfId="0" applyFont="1" applyFill="1" applyBorder="1" applyAlignment="1">
      <alignment horizontal="center" vertical="center" wrapText="1"/>
    </xf>
    <xf numFmtId="0" fontId="48" fillId="2" borderId="17" xfId="0" applyFont="1" applyFill="1" applyBorder="1" applyAlignment="1">
      <alignment horizontal="center" vertical="center" wrapText="1"/>
    </xf>
    <xf numFmtId="0" fontId="48" fillId="2" borderId="18" xfId="0" applyFont="1" applyFill="1" applyBorder="1" applyAlignment="1">
      <alignment horizontal="center" vertical="center" wrapText="1"/>
    </xf>
    <xf numFmtId="0" fontId="48" fillId="2" borderId="19" xfId="0" applyFont="1" applyFill="1" applyBorder="1" applyAlignment="1">
      <alignment horizontal="center" vertical="center" wrapText="1"/>
    </xf>
    <xf numFmtId="0" fontId="48" fillId="2" borderId="14" xfId="0" applyFont="1" applyFill="1" applyBorder="1" applyAlignment="1">
      <alignment horizontal="center" vertical="center"/>
    </xf>
    <xf numFmtId="0" fontId="48" fillId="2" borderId="16" xfId="0" applyFont="1" applyFill="1" applyBorder="1" applyAlignment="1">
      <alignment horizontal="center" vertical="center"/>
    </xf>
    <xf numFmtId="0" fontId="48" fillId="2" borderId="17" xfId="0" applyFont="1" applyFill="1" applyBorder="1" applyAlignment="1">
      <alignment horizontal="center" vertical="center"/>
    </xf>
    <xf numFmtId="0" fontId="48" fillId="2" borderId="18" xfId="0" applyFont="1" applyFill="1" applyBorder="1" applyAlignment="1">
      <alignment horizontal="center" vertical="center"/>
    </xf>
    <xf numFmtId="0" fontId="48" fillId="2" borderId="19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33" fillId="0" borderId="0" xfId="42" applyAlignment="1" applyProtection="1">
      <alignment horizontal="center" vertical="center" wrapText="1"/>
      <protection/>
    </xf>
    <xf numFmtId="0" fontId="49" fillId="0" borderId="13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8" fillId="0" borderId="24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25" xfId="0" applyFont="1" applyBorder="1" applyAlignment="1">
      <alignment horizontal="right" vertical="top" wrapText="1"/>
    </xf>
    <xf numFmtId="0" fontId="48" fillId="0" borderId="26" xfId="0" applyFont="1" applyBorder="1" applyAlignment="1">
      <alignment horizontal="right" vertical="top" wrapText="1"/>
    </xf>
    <xf numFmtId="0" fontId="48" fillId="0" borderId="27" xfId="0" applyFont="1" applyBorder="1" applyAlignment="1">
      <alignment horizontal="right" vertical="top" wrapText="1"/>
    </xf>
    <xf numFmtId="0" fontId="48" fillId="0" borderId="11" xfId="0" applyFont="1" applyBorder="1" applyAlignment="1">
      <alignment horizontal="right" vertical="top" wrapText="1"/>
    </xf>
    <xf numFmtId="0" fontId="48" fillId="0" borderId="0" xfId="0" applyFont="1" applyBorder="1" applyAlignment="1">
      <alignment horizontal="right" vertical="top" wrapText="1"/>
    </xf>
    <xf numFmtId="0" fontId="48" fillId="0" borderId="12" xfId="0" applyFont="1" applyBorder="1" applyAlignment="1">
      <alignment horizontal="right" vertical="top" wrapText="1"/>
    </xf>
    <xf numFmtId="0" fontId="48" fillId="0" borderId="13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justify" wrapText="1"/>
    </xf>
    <xf numFmtId="0" fontId="48" fillId="0" borderId="0" xfId="0" applyFont="1" applyAlignment="1">
      <alignment horizontal="left" wrapText="1"/>
    </xf>
    <xf numFmtId="0" fontId="48" fillId="0" borderId="28" xfId="0" applyFont="1" applyBorder="1" applyAlignment="1">
      <alignment horizontal="left" vertical="top" wrapText="1"/>
    </xf>
    <xf numFmtId="0" fontId="48" fillId="0" borderId="24" xfId="0" applyFont="1" applyBorder="1" applyAlignment="1">
      <alignment horizontal="left" vertical="top" wrapText="1"/>
    </xf>
    <xf numFmtId="0" fontId="48" fillId="0" borderId="29" xfId="0" applyFont="1" applyBorder="1" applyAlignment="1">
      <alignment horizontal="left" vertical="top" wrapText="1"/>
    </xf>
    <xf numFmtId="0" fontId="48" fillId="0" borderId="0" xfId="0" applyFont="1" applyAlignment="1">
      <alignment horizontal="justify"/>
    </xf>
    <xf numFmtId="0" fontId="48" fillId="0" borderId="11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188" fontId="48" fillId="0" borderId="10" xfId="0" applyNumberFormat="1" applyFont="1" applyFill="1" applyBorder="1" applyAlignment="1">
      <alignment horizontal="center"/>
    </xf>
    <xf numFmtId="0" fontId="49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189" fontId="48" fillId="0" borderId="10" xfId="0" applyNumberFormat="1" applyFont="1" applyFill="1" applyBorder="1" applyAlignment="1">
      <alignment horizontal="center"/>
    </xf>
    <xf numFmtId="0" fontId="48" fillId="0" borderId="0" xfId="0" applyFont="1" applyFill="1" applyAlignment="1">
      <alignment/>
    </xf>
    <xf numFmtId="9" fontId="48" fillId="0" borderId="10" xfId="57" applyFont="1" applyFill="1" applyBorder="1" applyAlignment="1">
      <alignment/>
    </xf>
    <xf numFmtId="4" fontId="48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52" fillId="0" borderId="3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82;&#1086;&#1085;&#1086;&#1084;&#1080;&#1082;&#1072;_&#1080;_&#1060;&#1080;&#1085;&#1072;&#1085;&#1089;&#1099;\03_&#1042;&#1085;&#1091;&#1090;&#1088;&#1077;&#1085;&#1085;&#1103;&#1103;\&#1069;&#1082;&#1086;&#1085;&#1086;&#1084;&#1080;&#1082;&#1072;\&#1058;&#1072;&#1088;&#1080;&#1092;&#1086;&#1086;&#1073;&#1088;&#1072;&#1079;&#1086;&#1074;&#1072;&#1085;&#1080;&#1077;\&#1059;&#1090;&#1074;&#1077;&#1088;&#1078;&#1076;&#1077;&#1085;&#1080;&#1077;%20&#1058;&#1072;&#1088;&#1080;&#1092;&#1086;&#1074;%20&#1085;&#1072;%202017&#1075;\_2_&#1090;&#1077;&#1087;&#1083;&#1086;%202017\&#1056;&#1040;&#1057;&#1063;&#1045;&#1058;%20&#1058;&#1040;&#1056;&#1048;&#1060;&#1040;_&#1058;&#1077;&#1087;&#1083;&#1086;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82;&#1086;&#1085;&#1086;&#1084;&#1080;&#1082;&#1072;_&#1080;_&#1060;&#1080;&#1085;&#1072;&#1085;&#1089;&#1099;\03_&#1042;&#1085;&#1091;&#1090;&#1088;&#1077;&#1085;&#1085;&#1103;&#1103;\&#1069;&#1082;&#1086;&#1085;&#1086;&#1084;&#1080;&#1082;&#1072;\&#1058;&#1072;&#1088;&#1080;&#1092;&#1086;&#1086;&#1073;&#1088;&#1072;&#1079;&#1086;&#1074;&#1072;&#1085;&#1080;&#1077;\&#1059;&#1090;&#1074;&#1077;&#1088;&#1078;&#1076;&#1077;&#1085;&#1080;&#1077;%20&#1058;&#1072;&#1088;&#1080;&#1092;&#1086;&#1074;%20&#1085;&#1072;%202018&#1075;\4_&#1046;&#1091;&#1088;&#1072;&#1074;&#1077;&#1083;&#1100;_2018\&#1090;&#1077;&#1087;&#1083;&#108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82;&#1086;&#1085;&#1086;&#1084;&#1080;&#1082;&#1072;_&#1080;_&#1060;&#1080;&#1085;&#1072;&#1085;&#1089;&#1099;\03_&#1042;&#1085;&#1091;&#1090;&#1088;&#1077;&#1085;&#1085;&#1103;&#1103;\&#1069;&#1082;&#1086;&#1085;&#1086;&#1084;&#1080;&#1082;&#1072;\&#1058;&#1072;&#1088;&#1080;&#1092;&#1086;&#1086;&#1073;&#1088;&#1072;&#1079;&#1086;&#1074;&#1072;&#1085;&#1080;&#1077;\&#1056;&#1072;&#1089;&#1082;&#1088;&#1099;&#1090;&#1080;&#1077;%20&#1080;&#1085;&#1092;&#1086;&#1088;&#1084;&#1072;&#1094;&#1080;&#1080;%20&#1085;&#1072;%20&#1089;&#1072;&#1081;&#1090;&#1077;\2017\&#1056;&#1072;&#1089;&#1082;&#1088;&#1099;&#1090;&#1080;&#1077;%20&#1080;&#1085;&#1092;&#1086;&#1088;&#1084;&#1072;&#1094;&#1080;&#1080;%20&#1079;&#1072;%202017%20&#1075;&#1086;&#1076;%20(&#1076;&#1086;%2028%20&#1072;&#1087;&#1088;&#1077;&#1083;&#1103;)\&#1048;&#1089;&#1093;&#1086;&#1076;&#1085;&#1072;&#1103;%20&#1080;&#1085;&#1092;&#1086;&#1088;&#1084;&#1072;&#1094;&#1080;&#1103;\&#1090;&#1077;&#1087;&#1083;&#1086;_2017\1%20Raskritie_inf_teplosnabgenie_2017%20&#1057;%20&#1047;&#1040;&#1042;&#1071;&#1047;&#1050;&#1040;&#1052;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1"/>
      <sheetName val="нагрузки по соглашениям  2015г."/>
      <sheetName val="ПР2"/>
      <sheetName val="9"/>
      <sheetName val="10"/>
      <sheetName val="Приложение к 10 "/>
      <sheetName val="11"/>
      <sheetName val="12"/>
      <sheetName val="расчет ср.тарифа за 2013г."/>
      <sheetName val="сценарные"/>
      <sheetName val="15"/>
      <sheetName val="16"/>
      <sheetName val="17"/>
      <sheetName val="19.1"/>
      <sheetName val="21.2"/>
      <sheetName val="П1.28.3"/>
      <sheetName val="Расчёт"/>
      <sheetName val="Т1"/>
      <sheetName val="Т2"/>
      <sheetName val="Т3"/>
      <sheetName val="Т4.1"/>
      <sheetName val="Т4.2"/>
      <sheetName val="Т5"/>
      <sheetName val="Т8"/>
      <sheetName val="Т9"/>
      <sheetName val="Т10"/>
      <sheetName val="Т11"/>
      <sheetName val="Т18"/>
      <sheetName val="план 2015 газ тепло"/>
      <sheetName val="факт 2013 газ тепло "/>
      <sheetName val="расчет потребности газа"/>
      <sheetName val="водоподготовка "/>
      <sheetName val="Расходы на воду"/>
      <sheetName val="расчет водопотребления на СН"/>
      <sheetName val="расчет тепловой энергии на СН"/>
      <sheetName val="стоимость воды"/>
      <sheetName val="стоимость газа"/>
      <sheetName val="средний тариф эл.энергия"/>
      <sheetName val="Т18 факт2012г."/>
      <sheetName val="собственные "/>
      <sheetName val="сторонние"/>
    </sheetNames>
    <sheetDataSet>
      <sheetData sheetId="16">
        <row r="9">
          <cell r="G9">
            <v>3.437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1"/>
      <sheetName val="ПР2"/>
      <sheetName val="9"/>
      <sheetName val="10"/>
      <sheetName val="Приложение к 10 "/>
      <sheetName val="11"/>
      <sheetName val="12"/>
      <sheetName val="Т1"/>
      <sheetName val="Т2"/>
      <sheetName val="Т3"/>
      <sheetName val="Т4.1"/>
      <sheetName val="Т4.2"/>
      <sheetName val="Т5"/>
      <sheetName val="Т8"/>
      <sheetName val="Т9"/>
      <sheetName val="Т11"/>
      <sheetName val="Т18"/>
      <sheetName val="Приложение ТС"/>
      <sheetName val="сторонние потребители"/>
      <sheetName val="собственные потребители"/>
      <sheetName val="нагрузки по соглашениям  2018г."/>
      <sheetName val="план 2018 газ тепло"/>
      <sheetName val="факт 2016 газ тепло "/>
      <sheetName val="расчет потребности газа"/>
      <sheetName val="Расходы на воду"/>
      <sheetName val="водоподготовка "/>
      <sheetName val="расчет водопотребления на СН"/>
      <sheetName val="расчет тепловой энергии на СН"/>
      <sheetName val="стоимость воды"/>
      <sheetName val="стоимость газа"/>
      <sheetName val="стоимость эл.энергия"/>
      <sheetName val="образец Приложение 2"/>
    </sheetNames>
    <sheetDataSet>
      <sheetData sheetId="21">
        <row r="19">
          <cell r="K19">
            <v>4998.25</v>
          </cell>
          <cell r="L19">
            <v>4630.119999999999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Стандарт раскрытия информации"/>
      <sheetName val="1"/>
      <sheetName val="2"/>
      <sheetName val="3"/>
      <sheetName val="4"/>
      <sheetName val="5"/>
      <sheetName val="6"/>
      <sheetName val="7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elsib.ru/ru/o-kompanii/reguliruemye-vidy-deyatelnosti/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1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6384" width="9.140625" style="13" customWidth="1"/>
  </cols>
  <sheetData>
    <row r="2" ht="16.5">
      <c r="B2" s="27" t="s">
        <v>136</v>
      </c>
    </row>
    <row r="5" spans="2:12" ht="16.5">
      <c r="B5" s="58" t="s">
        <v>137</v>
      </c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2:12" ht="16.5">
      <c r="B6" s="58" t="s">
        <v>90</v>
      </c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2:12" ht="34.5" customHeight="1">
      <c r="B7" s="57" t="s">
        <v>127</v>
      </c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2:12" ht="16.5">
      <c r="B8" s="59" t="s">
        <v>130</v>
      </c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2:12" ht="51" customHeight="1">
      <c r="B9" s="57" t="s">
        <v>131</v>
      </c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2:12" ht="16.5">
      <c r="B10" s="59" t="s">
        <v>138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2:12" ht="31.5" customHeight="1">
      <c r="B11" s="57" t="s">
        <v>139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</row>
  </sheetData>
  <sheetProtection/>
  <mergeCells count="7">
    <mergeCell ref="B11:L11"/>
    <mergeCell ref="B5:L5"/>
    <mergeCell ref="B6:L6"/>
    <mergeCell ref="B7:L7"/>
    <mergeCell ref="B9:L9"/>
    <mergeCell ref="B10:L10"/>
    <mergeCell ref="B8:L8"/>
  </mergeCells>
  <hyperlinks>
    <hyperlink ref="B5" location="'1'!A1" display="Информация о ценах (тарифах) на регулируемые тавары и услуги и надбавки к этим ценам (товарам)"/>
    <hyperlink ref="B6" location="'2'!A1" display="Информация об основных показателях финансово-хозяйственной деятельности организации"/>
    <hyperlink ref="B7" location="'4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8" location="'5'!A1" display="Информация об инвестиционных программах и отчётах об их реализации"/>
    <hyperlink ref="B9" location="'6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"/>
    <hyperlink ref="B10:L10" location="'6'!A1" display="Условия, на которых осуществляется поставка регулируемых товаров и (или) оказание регулируемых услуг"/>
    <hyperlink ref="B11" location="'8'!A1" display="Порядок выполнения технологических, технических и других мероприятий, связанных с подключением к системе теплоснабжения"/>
    <hyperlink ref="B7:L7" location="'3_Квартальное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8:L8" location="'4'!A1" display="Информация об инвестиционных программах и отчётах об их реализации"/>
    <hyperlink ref="B9:L9" location="'5_Квартальное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"/>
    <hyperlink ref="B11:L11" location="'7'!A1" display="Порядок выполнения технологических, технических и других мероприятий, связанных с подключением к системе теплоснабжения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H40"/>
  <sheetViews>
    <sheetView zoomScalePageLayoutView="0" workbookViewId="0" topLeftCell="A1">
      <selection activeCell="P10" sqref="P10"/>
    </sheetView>
  </sheetViews>
  <sheetFormatPr defaultColWidth="9.140625" defaultRowHeight="15"/>
  <cols>
    <col min="1" max="1" width="51.00390625" style="13" customWidth="1"/>
    <col min="2" max="16384" width="9.140625" style="13" customWidth="1"/>
  </cols>
  <sheetData>
    <row r="1" spans="1:8" ht="35.25" customHeight="1">
      <c r="A1" s="98" t="s">
        <v>139</v>
      </c>
      <c r="B1" s="98"/>
      <c r="C1" s="98"/>
      <c r="D1" s="98"/>
      <c r="E1" s="98"/>
      <c r="F1" s="98"/>
      <c r="G1" s="98"/>
      <c r="H1" s="98"/>
    </row>
    <row r="3" spans="1:8" ht="16.5">
      <c r="A3" s="111" t="s">
        <v>140</v>
      </c>
      <c r="B3" s="112"/>
      <c r="C3" s="112"/>
      <c r="D3" s="112"/>
      <c r="E3" s="112"/>
      <c r="F3" s="112"/>
      <c r="G3" s="112"/>
      <c r="H3" s="112"/>
    </row>
    <row r="4" spans="1:8" ht="15" customHeight="1">
      <c r="A4" s="113" t="s">
        <v>155</v>
      </c>
      <c r="B4" s="113"/>
      <c r="C4" s="113"/>
      <c r="D4" s="113"/>
      <c r="E4" s="113"/>
      <c r="F4" s="113"/>
      <c r="G4" s="113"/>
      <c r="H4" s="113"/>
    </row>
    <row r="5" spans="1:8" ht="15" customHeight="1">
      <c r="A5" s="117" t="s">
        <v>152</v>
      </c>
      <c r="B5" s="118"/>
      <c r="C5" s="118"/>
      <c r="D5" s="118"/>
      <c r="E5" s="118"/>
      <c r="F5" s="118"/>
      <c r="G5" s="118"/>
      <c r="H5" s="119"/>
    </row>
    <row r="6" spans="1:8" ht="16.5">
      <c r="A6" s="120" t="s">
        <v>179</v>
      </c>
      <c r="B6" s="121"/>
      <c r="C6" s="121"/>
      <c r="D6" s="121"/>
      <c r="E6" s="121"/>
      <c r="F6" s="121"/>
      <c r="G6" s="121"/>
      <c r="H6" s="122"/>
    </row>
    <row r="7" spans="1:8" ht="16.5">
      <c r="A7" s="120" t="s">
        <v>151</v>
      </c>
      <c r="B7" s="121"/>
      <c r="C7" s="121"/>
      <c r="D7" s="121"/>
      <c r="E7" s="121"/>
      <c r="F7" s="121"/>
      <c r="G7" s="121"/>
      <c r="H7" s="122"/>
    </row>
    <row r="8" spans="1:8" ht="15" customHeight="1">
      <c r="A8" s="120" t="s">
        <v>150</v>
      </c>
      <c r="B8" s="121"/>
      <c r="C8" s="121"/>
      <c r="D8" s="121"/>
      <c r="E8" s="121"/>
      <c r="F8" s="121"/>
      <c r="G8" s="121"/>
      <c r="H8" s="122"/>
    </row>
    <row r="9" spans="1:8" ht="16.5">
      <c r="A9" s="120" t="s">
        <v>179</v>
      </c>
      <c r="B9" s="121"/>
      <c r="C9" s="121"/>
      <c r="D9" s="121"/>
      <c r="E9" s="121"/>
      <c r="F9" s="121"/>
      <c r="G9" s="121"/>
      <c r="H9" s="122"/>
    </row>
    <row r="10" spans="1:8" ht="16.5">
      <c r="A10" s="120" t="s">
        <v>151</v>
      </c>
      <c r="B10" s="121"/>
      <c r="C10" s="121"/>
      <c r="D10" s="121"/>
      <c r="E10" s="121"/>
      <c r="F10" s="121"/>
      <c r="G10" s="121"/>
      <c r="H10" s="122"/>
    </row>
    <row r="11" spans="1:8" ht="42.75" customHeight="1">
      <c r="A11" s="114" t="s">
        <v>156</v>
      </c>
      <c r="B11" s="115"/>
      <c r="C11" s="115"/>
      <c r="D11" s="115"/>
      <c r="E11" s="115"/>
      <c r="F11" s="115"/>
      <c r="G11" s="115"/>
      <c r="H11" s="116"/>
    </row>
    <row r="12" spans="1:8" ht="16.5">
      <c r="A12" s="133" t="s">
        <v>154</v>
      </c>
      <c r="B12" s="134"/>
      <c r="C12" s="134"/>
      <c r="D12" s="134"/>
      <c r="E12" s="134"/>
      <c r="F12" s="134"/>
      <c r="G12" s="134"/>
      <c r="H12" s="135"/>
    </row>
    <row r="13" spans="1:8" ht="16.5">
      <c r="A13" s="114" t="s">
        <v>153</v>
      </c>
      <c r="B13" s="115"/>
      <c r="C13" s="115"/>
      <c r="D13" s="115"/>
      <c r="E13" s="115"/>
      <c r="F13" s="115"/>
      <c r="G13" s="115"/>
      <c r="H13" s="116"/>
    </row>
    <row r="14" spans="1:8" ht="13.5" customHeight="1">
      <c r="A14" s="36"/>
      <c r="B14" s="37"/>
      <c r="C14" s="37"/>
      <c r="D14" s="37"/>
      <c r="E14" s="37"/>
      <c r="F14" s="37"/>
      <c r="G14" s="37"/>
      <c r="H14" s="38"/>
    </row>
    <row r="15" spans="1:8" ht="13.5" customHeight="1">
      <c r="A15" s="36"/>
      <c r="B15" s="37"/>
      <c r="C15" s="37"/>
      <c r="D15" s="37"/>
      <c r="E15" s="37"/>
      <c r="F15" s="37"/>
      <c r="G15" s="37"/>
      <c r="H15" s="38"/>
    </row>
    <row r="16" spans="1:8" ht="17.25" customHeight="1">
      <c r="A16" s="129" t="s">
        <v>159</v>
      </c>
      <c r="B16" s="130"/>
      <c r="C16" s="130"/>
      <c r="D16" s="130"/>
      <c r="E16" s="130"/>
      <c r="F16" s="130"/>
      <c r="G16" s="130"/>
      <c r="H16" s="131"/>
    </row>
    <row r="17" spans="1:8" ht="18.75" customHeight="1">
      <c r="A17" s="111" t="s">
        <v>143</v>
      </c>
      <c r="B17" s="112"/>
      <c r="C17" s="112"/>
      <c r="D17" s="112"/>
      <c r="E17" s="112"/>
      <c r="F17" s="112"/>
      <c r="G17" s="112"/>
      <c r="H17" s="112"/>
    </row>
    <row r="18" spans="1:8" ht="18.75" customHeight="1">
      <c r="A18" s="128" t="s">
        <v>144</v>
      </c>
      <c r="B18" s="128"/>
      <c r="C18" s="128"/>
      <c r="D18" s="128"/>
      <c r="E18" s="128"/>
      <c r="F18" s="128"/>
      <c r="G18" s="128"/>
      <c r="H18" s="128"/>
    </row>
    <row r="19" spans="1:8" ht="18.75" customHeight="1">
      <c r="A19" s="128" t="s">
        <v>145</v>
      </c>
      <c r="B19" s="128"/>
      <c r="C19" s="128"/>
      <c r="D19" s="128"/>
      <c r="E19" s="128"/>
      <c r="F19" s="128"/>
      <c r="G19" s="128"/>
      <c r="H19" s="128"/>
    </row>
    <row r="20" spans="1:8" ht="18.75" customHeight="1">
      <c r="A20" s="132" t="s">
        <v>146</v>
      </c>
      <c r="B20" s="132"/>
      <c r="C20" s="132"/>
      <c r="D20" s="132"/>
      <c r="E20" s="132"/>
      <c r="F20" s="132"/>
      <c r="G20" s="132"/>
      <c r="H20" s="132"/>
    </row>
    <row r="21" spans="1:8" ht="15.75" customHeight="1">
      <c r="A21" s="132" t="s">
        <v>148</v>
      </c>
      <c r="B21" s="132"/>
      <c r="C21" s="132"/>
      <c r="D21" s="132"/>
      <c r="E21" s="132"/>
      <c r="F21" s="132"/>
      <c r="G21" s="132"/>
      <c r="H21" s="132"/>
    </row>
    <row r="22" spans="1:8" ht="16.5">
      <c r="A22" s="127" t="s">
        <v>149</v>
      </c>
      <c r="B22" s="127"/>
      <c r="C22" s="127"/>
      <c r="D22" s="127"/>
      <c r="E22" s="127"/>
      <c r="F22" s="127"/>
      <c r="G22" s="127"/>
      <c r="H22" s="127"/>
    </row>
    <row r="23" spans="1:8" ht="16.5">
      <c r="A23" s="127" t="s">
        <v>147</v>
      </c>
      <c r="B23" s="127"/>
      <c r="C23" s="127"/>
      <c r="D23" s="127"/>
      <c r="E23" s="127"/>
      <c r="F23" s="127"/>
      <c r="G23" s="127"/>
      <c r="H23" s="127"/>
    </row>
    <row r="24" spans="1:8" ht="16.5">
      <c r="A24" s="42"/>
      <c r="B24" s="42"/>
      <c r="C24" s="42"/>
      <c r="D24" s="42"/>
      <c r="E24" s="42"/>
      <c r="F24" s="42"/>
      <c r="G24" s="42"/>
      <c r="H24" s="42"/>
    </row>
    <row r="25" spans="1:8" ht="48" customHeight="1">
      <c r="A25" s="125" t="s">
        <v>142</v>
      </c>
      <c r="B25" s="126"/>
      <c r="C25" s="126"/>
      <c r="D25" s="126"/>
      <c r="E25" s="126"/>
      <c r="F25" s="126"/>
      <c r="G25" s="126"/>
      <c r="H25" s="126"/>
    </row>
    <row r="26" spans="1:8" ht="33.75" customHeight="1">
      <c r="A26" s="123" t="s">
        <v>180</v>
      </c>
      <c r="B26" s="124"/>
      <c r="C26" s="124"/>
      <c r="D26" s="124"/>
      <c r="E26" s="124"/>
      <c r="F26" s="124"/>
      <c r="G26" s="124"/>
      <c r="H26" s="124"/>
    </row>
    <row r="27" spans="1:8" ht="16.5">
      <c r="A27" s="39"/>
      <c r="B27" s="40"/>
      <c r="C27" s="40"/>
      <c r="D27" s="40"/>
      <c r="E27" s="40"/>
      <c r="F27" s="40"/>
      <c r="G27" s="40"/>
      <c r="H27" s="40"/>
    </row>
    <row r="28" spans="1:8" ht="16.5">
      <c r="A28" s="39"/>
      <c r="B28" s="40"/>
      <c r="C28" s="40"/>
      <c r="D28" s="40"/>
      <c r="E28" s="40"/>
      <c r="F28" s="40"/>
      <c r="G28" s="40"/>
      <c r="H28" s="40"/>
    </row>
    <row r="29" spans="1:8" ht="16.5">
      <c r="A29" s="111" t="s">
        <v>141</v>
      </c>
      <c r="B29" s="112"/>
      <c r="C29" s="112"/>
      <c r="D29" s="112"/>
      <c r="E29" s="112"/>
      <c r="F29" s="112"/>
      <c r="G29" s="112"/>
      <c r="H29" s="112"/>
    </row>
    <row r="30" spans="1:8" ht="16.5">
      <c r="A30" s="41" t="s">
        <v>162</v>
      </c>
      <c r="B30" s="40"/>
      <c r="C30" s="40"/>
      <c r="D30" s="40"/>
      <c r="E30" s="40"/>
      <c r="F30" s="40"/>
      <c r="G30" s="40"/>
      <c r="H30" s="40"/>
    </row>
    <row r="31" ht="16.5">
      <c r="A31" s="13" t="s">
        <v>157</v>
      </c>
    </row>
    <row r="32" ht="16.5">
      <c r="A32" s="13" t="s">
        <v>158</v>
      </c>
    </row>
    <row r="33" ht="16.5">
      <c r="A33" s="35"/>
    </row>
    <row r="34" ht="15.75" customHeight="1">
      <c r="A34" s="35"/>
    </row>
    <row r="35" ht="18" customHeight="1">
      <c r="A35" s="35"/>
    </row>
    <row r="36" ht="12" customHeight="1">
      <c r="A36" s="30"/>
    </row>
    <row r="37" ht="16.5">
      <c r="A37" s="30"/>
    </row>
    <row r="38" ht="16.5">
      <c r="A38" s="35"/>
    </row>
    <row r="39" ht="16.5">
      <c r="A39" s="31"/>
    </row>
    <row r="40" spans="1:4" ht="16.5">
      <c r="A40" s="35"/>
      <c r="D40" s="31"/>
    </row>
  </sheetData>
  <sheetProtection/>
  <mergeCells count="23">
    <mergeCell ref="A20:H20"/>
    <mergeCell ref="A12:H12"/>
    <mergeCell ref="A21:H21"/>
    <mergeCell ref="A13:H13"/>
    <mergeCell ref="A7:H7"/>
    <mergeCell ref="A8:H8"/>
    <mergeCell ref="A29:H29"/>
    <mergeCell ref="A9:H9"/>
    <mergeCell ref="A10:H10"/>
    <mergeCell ref="A26:H26"/>
    <mergeCell ref="A25:H25"/>
    <mergeCell ref="A22:H22"/>
    <mergeCell ref="A23:H23"/>
    <mergeCell ref="A19:H19"/>
    <mergeCell ref="A16:H16"/>
    <mergeCell ref="A18:H18"/>
    <mergeCell ref="A1:H1"/>
    <mergeCell ref="A3:H3"/>
    <mergeCell ref="A17:H17"/>
    <mergeCell ref="A4:H4"/>
    <mergeCell ref="A11:H11"/>
    <mergeCell ref="A5:H5"/>
    <mergeCell ref="A6:H6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0"/>
  <sheetViews>
    <sheetView view="pageBreakPreview" zoomScale="60" zoomScaleNormal="70" zoomScalePageLayoutView="0" workbookViewId="0" topLeftCell="A1">
      <pane xSplit="2" ySplit="4" topLeftCell="C5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57" sqref="E57:E60"/>
    </sheetView>
  </sheetViews>
  <sheetFormatPr defaultColWidth="9.140625" defaultRowHeight="15"/>
  <cols>
    <col min="1" max="1" width="9.7109375" style="1" customWidth="1"/>
    <col min="2" max="2" width="27.57421875" style="2" customWidth="1"/>
    <col min="3" max="3" width="95.57421875" style="2" customWidth="1"/>
    <col min="4" max="5" width="35.421875" style="2" customWidth="1"/>
    <col min="6" max="6" width="18.28125" style="1" customWidth="1"/>
    <col min="7" max="7" width="3.8515625" style="1" customWidth="1"/>
    <col min="8" max="16384" width="9.140625" style="1" customWidth="1"/>
  </cols>
  <sheetData>
    <row r="2" spans="1:6" ht="18">
      <c r="A2" s="65" t="s">
        <v>73</v>
      </c>
      <c r="B2" s="65"/>
      <c r="C2" s="65"/>
      <c r="D2" s="65"/>
      <c r="E2" s="65"/>
      <c r="F2" s="65"/>
    </row>
    <row r="4" spans="1:6" ht="38.25">
      <c r="A4" s="18" t="s">
        <v>123</v>
      </c>
      <c r="B4" s="3" t="s">
        <v>10</v>
      </c>
      <c r="C4" s="3" t="s">
        <v>11</v>
      </c>
      <c r="D4" s="3" t="s">
        <v>1</v>
      </c>
      <c r="E4" s="3" t="s">
        <v>70</v>
      </c>
      <c r="F4" s="3" t="s">
        <v>2</v>
      </c>
    </row>
    <row r="5" spans="1:6" ht="16.5">
      <c r="A5" s="63">
        <v>12</v>
      </c>
      <c r="B5" s="62" t="s">
        <v>3</v>
      </c>
      <c r="C5" s="4" t="s">
        <v>12</v>
      </c>
      <c r="D5" s="60" t="s">
        <v>18</v>
      </c>
      <c r="E5" s="63" t="s">
        <v>124</v>
      </c>
      <c r="F5" s="72" t="s">
        <v>120</v>
      </c>
    </row>
    <row r="6" spans="1:6" ht="16.5">
      <c r="A6" s="63"/>
      <c r="B6" s="62"/>
      <c r="C6" s="4" t="s">
        <v>13</v>
      </c>
      <c r="D6" s="61"/>
      <c r="E6" s="63"/>
      <c r="F6" s="73"/>
    </row>
    <row r="7" spans="1:6" ht="16.5">
      <c r="A7" s="63"/>
      <c r="B7" s="62"/>
      <c r="C7" s="4" t="s">
        <v>14</v>
      </c>
      <c r="D7" s="61"/>
      <c r="E7" s="63"/>
      <c r="F7" s="73"/>
    </row>
    <row r="8" spans="1:6" ht="33">
      <c r="A8" s="63"/>
      <c r="B8" s="62"/>
      <c r="C8" s="4" t="s">
        <v>15</v>
      </c>
      <c r="D8" s="61"/>
      <c r="E8" s="63"/>
      <c r="F8" s="73"/>
    </row>
    <row r="9" spans="1:6" ht="33">
      <c r="A9" s="63"/>
      <c r="B9" s="62"/>
      <c r="C9" s="4" t="s">
        <v>16</v>
      </c>
      <c r="D9" s="61"/>
      <c r="E9" s="63"/>
      <c r="F9" s="73"/>
    </row>
    <row r="10" spans="1:6" ht="16.5">
      <c r="A10" s="63"/>
      <c r="B10" s="62"/>
      <c r="C10" s="4" t="s">
        <v>17</v>
      </c>
      <c r="D10" s="61"/>
      <c r="E10" s="63"/>
      <c r="F10" s="74"/>
    </row>
    <row r="11" spans="1:6" ht="16.5">
      <c r="A11" s="63">
        <v>14</v>
      </c>
      <c r="B11" s="62" t="s">
        <v>4</v>
      </c>
      <c r="C11" s="9" t="s">
        <v>19</v>
      </c>
      <c r="D11" s="62"/>
      <c r="E11" s="66" t="s">
        <v>125</v>
      </c>
      <c r="F11" s="72" t="s">
        <v>121</v>
      </c>
    </row>
    <row r="12" spans="1:6" ht="16.5">
      <c r="A12" s="63"/>
      <c r="B12" s="62"/>
      <c r="C12" s="9" t="s">
        <v>20</v>
      </c>
      <c r="D12" s="62"/>
      <c r="E12" s="67"/>
      <c r="F12" s="73"/>
    </row>
    <row r="13" spans="1:6" ht="33">
      <c r="A13" s="63"/>
      <c r="B13" s="62"/>
      <c r="C13" s="9" t="s">
        <v>21</v>
      </c>
      <c r="D13" s="62"/>
      <c r="E13" s="67"/>
      <c r="F13" s="73"/>
    </row>
    <row r="14" spans="1:6" ht="16.5">
      <c r="A14" s="63"/>
      <c r="B14" s="62"/>
      <c r="C14" s="10" t="s">
        <v>22</v>
      </c>
      <c r="D14" s="62"/>
      <c r="E14" s="67"/>
      <c r="F14" s="73"/>
    </row>
    <row r="15" spans="1:6" ht="33">
      <c r="A15" s="63"/>
      <c r="B15" s="62"/>
      <c r="C15" s="10" t="s">
        <v>23</v>
      </c>
      <c r="D15" s="62"/>
      <c r="E15" s="67"/>
      <c r="F15" s="73"/>
    </row>
    <row r="16" spans="1:6" ht="49.5">
      <c r="A16" s="63"/>
      <c r="B16" s="62"/>
      <c r="C16" s="10" t="s">
        <v>24</v>
      </c>
      <c r="D16" s="62"/>
      <c r="E16" s="67"/>
      <c r="F16" s="73"/>
    </row>
    <row r="17" spans="1:6" ht="16.5">
      <c r="A17" s="63"/>
      <c r="B17" s="62"/>
      <c r="C17" s="10" t="s">
        <v>25</v>
      </c>
      <c r="D17" s="62"/>
      <c r="E17" s="67"/>
      <c r="F17" s="73"/>
    </row>
    <row r="18" spans="1:6" ht="16.5">
      <c r="A18" s="63"/>
      <c r="B18" s="62"/>
      <c r="C18" s="10" t="s">
        <v>26</v>
      </c>
      <c r="D18" s="62"/>
      <c r="E18" s="67"/>
      <c r="F18" s="73"/>
    </row>
    <row r="19" spans="1:6" ht="16.5">
      <c r="A19" s="63"/>
      <c r="B19" s="62"/>
      <c r="C19" s="10" t="s">
        <v>27</v>
      </c>
      <c r="D19" s="62"/>
      <c r="E19" s="67"/>
      <c r="F19" s="73"/>
    </row>
    <row r="20" spans="1:6" ht="33">
      <c r="A20" s="63"/>
      <c r="B20" s="62"/>
      <c r="C20" s="10" t="s">
        <v>28</v>
      </c>
      <c r="D20" s="62"/>
      <c r="E20" s="67"/>
      <c r="F20" s="73"/>
    </row>
    <row r="21" spans="1:6" ht="33">
      <c r="A21" s="63"/>
      <c r="B21" s="62"/>
      <c r="C21" s="10" t="s">
        <v>29</v>
      </c>
      <c r="D21" s="62"/>
      <c r="E21" s="67"/>
      <c r="F21" s="73"/>
    </row>
    <row r="22" spans="1:6" ht="33">
      <c r="A22" s="63"/>
      <c r="B22" s="62"/>
      <c r="C22" s="10" t="s">
        <v>30</v>
      </c>
      <c r="D22" s="62"/>
      <c r="E22" s="67"/>
      <c r="F22" s="73"/>
    </row>
    <row r="23" spans="1:6" ht="16.5">
      <c r="A23" s="63"/>
      <c r="B23" s="62"/>
      <c r="C23" s="10" t="s">
        <v>31</v>
      </c>
      <c r="D23" s="62"/>
      <c r="E23" s="67"/>
      <c r="F23" s="73"/>
    </row>
    <row r="24" spans="1:6" ht="33">
      <c r="A24" s="63"/>
      <c r="B24" s="62"/>
      <c r="C24" s="10" t="s">
        <v>32</v>
      </c>
      <c r="D24" s="62"/>
      <c r="E24" s="67"/>
      <c r="F24" s="73"/>
    </row>
    <row r="25" spans="1:6" ht="16.5">
      <c r="A25" s="63"/>
      <c r="B25" s="62"/>
      <c r="C25" s="9" t="s">
        <v>33</v>
      </c>
      <c r="D25" s="62"/>
      <c r="E25" s="67"/>
      <c r="F25" s="73"/>
    </row>
    <row r="26" spans="1:6" ht="49.5">
      <c r="A26" s="63"/>
      <c r="B26" s="62"/>
      <c r="C26" s="9" t="s">
        <v>34</v>
      </c>
      <c r="D26" s="62"/>
      <c r="E26" s="67"/>
      <c r="F26" s="73"/>
    </row>
    <row r="27" spans="1:6" ht="33">
      <c r="A27" s="63"/>
      <c r="B27" s="62"/>
      <c r="C27" s="4" t="s">
        <v>35</v>
      </c>
      <c r="D27" s="62"/>
      <c r="E27" s="67"/>
      <c r="F27" s="73"/>
    </row>
    <row r="28" spans="1:6" ht="49.5">
      <c r="A28" s="63"/>
      <c r="B28" s="62"/>
      <c r="C28" s="4" t="s">
        <v>36</v>
      </c>
      <c r="D28" s="62"/>
      <c r="E28" s="67"/>
      <c r="F28" s="73"/>
    </row>
    <row r="29" spans="1:6" ht="16.5">
      <c r="A29" s="63"/>
      <c r="B29" s="62"/>
      <c r="C29" s="9" t="s">
        <v>37</v>
      </c>
      <c r="D29" s="62"/>
      <c r="E29" s="67"/>
      <c r="F29" s="73"/>
    </row>
    <row r="30" spans="1:6" ht="16.5">
      <c r="A30" s="63"/>
      <c r="B30" s="62"/>
      <c r="C30" s="9" t="s">
        <v>38</v>
      </c>
      <c r="D30" s="62"/>
      <c r="E30" s="67"/>
      <c r="F30" s="73"/>
    </row>
    <row r="31" spans="1:6" ht="16.5">
      <c r="A31" s="63"/>
      <c r="B31" s="62"/>
      <c r="C31" s="9" t="s">
        <v>39</v>
      </c>
      <c r="D31" s="62"/>
      <c r="E31" s="67"/>
      <c r="F31" s="73"/>
    </row>
    <row r="32" spans="1:6" ht="16.5">
      <c r="A32" s="63"/>
      <c r="B32" s="62"/>
      <c r="C32" s="9" t="s">
        <v>40</v>
      </c>
      <c r="D32" s="62"/>
      <c r="E32" s="67"/>
      <c r="F32" s="73"/>
    </row>
    <row r="33" spans="1:6" ht="33">
      <c r="A33" s="63"/>
      <c r="B33" s="62"/>
      <c r="C33" s="9" t="s">
        <v>41</v>
      </c>
      <c r="D33" s="62"/>
      <c r="E33" s="67"/>
      <c r="F33" s="73"/>
    </row>
    <row r="34" spans="1:6" ht="16.5">
      <c r="A34" s="63"/>
      <c r="B34" s="62"/>
      <c r="C34" s="9" t="s">
        <v>42</v>
      </c>
      <c r="D34" s="62"/>
      <c r="E34" s="67"/>
      <c r="F34" s="73"/>
    </row>
    <row r="35" spans="1:6" ht="16.5">
      <c r="A35" s="63"/>
      <c r="B35" s="62"/>
      <c r="C35" s="9" t="s">
        <v>43</v>
      </c>
      <c r="D35" s="62"/>
      <c r="E35" s="67"/>
      <c r="F35" s="73"/>
    </row>
    <row r="36" spans="1:6" ht="16.5">
      <c r="A36" s="63"/>
      <c r="B36" s="62"/>
      <c r="C36" s="9" t="s">
        <v>44</v>
      </c>
      <c r="D36" s="62"/>
      <c r="E36" s="67"/>
      <c r="F36" s="73"/>
    </row>
    <row r="37" spans="1:6" ht="16.5">
      <c r="A37" s="63"/>
      <c r="B37" s="62"/>
      <c r="C37" s="9" t="s">
        <v>45</v>
      </c>
      <c r="D37" s="62"/>
      <c r="E37" s="67"/>
      <c r="F37" s="73"/>
    </row>
    <row r="38" spans="1:6" ht="16.5">
      <c r="A38" s="63"/>
      <c r="B38" s="62"/>
      <c r="C38" s="9" t="s">
        <v>46</v>
      </c>
      <c r="D38" s="62"/>
      <c r="E38" s="67"/>
      <c r="F38" s="73"/>
    </row>
    <row r="39" spans="1:6" ht="16.5">
      <c r="A39" s="63"/>
      <c r="B39" s="62"/>
      <c r="C39" s="9" t="s">
        <v>47</v>
      </c>
      <c r="D39" s="62"/>
      <c r="E39" s="67"/>
      <c r="F39" s="73"/>
    </row>
    <row r="40" spans="1:6" ht="16.5">
      <c r="A40" s="63"/>
      <c r="B40" s="62"/>
      <c r="C40" s="9" t="s">
        <v>48</v>
      </c>
      <c r="D40" s="62"/>
      <c r="E40" s="67"/>
      <c r="F40" s="73"/>
    </row>
    <row r="41" spans="1:6" ht="33">
      <c r="A41" s="63"/>
      <c r="B41" s="62"/>
      <c r="C41" s="9" t="s">
        <v>49</v>
      </c>
      <c r="D41" s="62"/>
      <c r="E41" s="67"/>
      <c r="F41" s="73"/>
    </row>
    <row r="42" spans="1:6" ht="33">
      <c r="A42" s="63"/>
      <c r="B42" s="62"/>
      <c r="C42" s="9" t="s">
        <v>50</v>
      </c>
      <c r="D42" s="62"/>
      <c r="E42" s="67"/>
      <c r="F42" s="73"/>
    </row>
    <row r="43" spans="1:6" ht="33">
      <c r="A43" s="63"/>
      <c r="B43" s="62"/>
      <c r="C43" s="9" t="s">
        <v>51</v>
      </c>
      <c r="D43" s="62"/>
      <c r="E43" s="68"/>
      <c r="F43" s="74"/>
    </row>
    <row r="44" spans="1:6" ht="16.5">
      <c r="A44" s="63">
        <v>15</v>
      </c>
      <c r="B44" s="62" t="s">
        <v>5</v>
      </c>
      <c r="C44" s="4" t="s">
        <v>52</v>
      </c>
      <c r="D44" s="64"/>
      <c r="E44" s="72" t="s">
        <v>72</v>
      </c>
      <c r="F44" s="72" t="s">
        <v>122</v>
      </c>
    </row>
    <row r="45" spans="1:6" ht="49.5">
      <c r="A45" s="63"/>
      <c r="B45" s="62"/>
      <c r="C45" s="4" t="s">
        <v>53</v>
      </c>
      <c r="D45" s="64"/>
      <c r="E45" s="73"/>
      <c r="F45" s="73"/>
    </row>
    <row r="46" spans="1:6" ht="33">
      <c r="A46" s="63"/>
      <c r="B46" s="62"/>
      <c r="C46" s="4" t="s">
        <v>54</v>
      </c>
      <c r="D46" s="64"/>
      <c r="E46" s="74"/>
      <c r="F46" s="74"/>
    </row>
    <row r="47" spans="1:6" ht="16.5">
      <c r="A47" s="63">
        <v>16</v>
      </c>
      <c r="B47" s="62" t="s">
        <v>6</v>
      </c>
      <c r="C47" s="11" t="s">
        <v>55</v>
      </c>
      <c r="D47" s="62" t="s">
        <v>60</v>
      </c>
      <c r="E47" s="66" t="s">
        <v>166</v>
      </c>
      <c r="F47" s="72" t="s">
        <v>120</v>
      </c>
    </row>
    <row r="48" spans="1:6" ht="16.5">
      <c r="A48" s="63"/>
      <c r="B48" s="62"/>
      <c r="C48" s="11" t="s">
        <v>56</v>
      </c>
      <c r="D48" s="62"/>
      <c r="E48" s="67"/>
      <c r="F48" s="73"/>
    </row>
    <row r="49" spans="1:6" ht="49.5">
      <c r="A49" s="63"/>
      <c r="B49" s="62"/>
      <c r="C49" s="11" t="s">
        <v>57</v>
      </c>
      <c r="D49" s="62"/>
      <c r="E49" s="67"/>
      <c r="F49" s="73"/>
    </row>
    <row r="50" spans="1:6" ht="33">
      <c r="A50" s="63"/>
      <c r="B50" s="62"/>
      <c r="C50" s="11" t="s">
        <v>58</v>
      </c>
      <c r="D50" s="62"/>
      <c r="E50" s="67"/>
      <c r="F50" s="73"/>
    </row>
    <row r="51" spans="1:6" ht="33">
      <c r="A51" s="63"/>
      <c r="B51" s="62"/>
      <c r="C51" s="6" t="s">
        <v>59</v>
      </c>
      <c r="D51" s="62"/>
      <c r="E51" s="68"/>
      <c r="F51" s="74"/>
    </row>
    <row r="52" spans="1:6" ht="16.5">
      <c r="A52" s="63">
        <v>18</v>
      </c>
      <c r="B52" s="62" t="s">
        <v>7</v>
      </c>
      <c r="C52" s="5" t="s">
        <v>61</v>
      </c>
      <c r="D52" s="64"/>
      <c r="E52" s="69" t="s">
        <v>71</v>
      </c>
      <c r="F52" s="63" t="s">
        <v>122</v>
      </c>
    </row>
    <row r="53" spans="1:6" ht="16.5">
      <c r="A53" s="63"/>
      <c r="B53" s="62"/>
      <c r="C53" s="5" t="s">
        <v>62</v>
      </c>
      <c r="D53" s="64"/>
      <c r="E53" s="70"/>
      <c r="F53" s="63"/>
    </row>
    <row r="54" spans="1:6" ht="33">
      <c r="A54" s="63"/>
      <c r="B54" s="62"/>
      <c r="C54" s="5" t="s">
        <v>63</v>
      </c>
      <c r="D54" s="64"/>
      <c r="E54" s="70"/>
      <c r="F54" s="63"/>
    </row>
    <row r="55" spans="1:6" ht="49.5">
      <c r="A55" s="63"/>
      <c r="B55" s="62"/>
      <c r="C55" s="5" t="s">
        <v>64</v>
      </c>
      <c r="D55" s="64"/>
      <c r="E55" s="71"/>
      <c r="F55" s="63"/>
    </row>
    <row r="56" spans="1:6" ht="51">
      <c r="A56" s="3">
        <v>19</v>
      </c>
      <c r="B56" s="20" t="s">
        <v>8</v>
      </c>
      <c r="C56" s="5" t="s">
        <v>65</v>
      </c>
      <c r="D56" s="7"/>
      <c r="E56" s="18" t="s">
        <v>126</v>
      </c>
      <c r="F56" s="18" t="s">
        <v>122</v>
      </c>
    </row>
    <row r="57" spans="1:6" ht="16.5">
      <c r="A57" s="63">
        <v>20</v>
      </c>
      <c r="B57" s="62" t="s">
        <v>9</v>
      </c>
      <c r="C57" s="5" t="s">
        <v>66</v>
      </c>
      <c r="D57" s="63"/>
      <c r="E57" s="63" t="s">
        <v>124</v>
      </c>
      <c r="F57" s="63" t="s">
        <v>122</v>
      </c>
    </row>
    <row r="58" spans="1:6" ht="33">
      <c r="A58" s="63"/>
      <c r="B58" s="62"/>
      <c r="C58" s="5" t="s">
        <v>67</v>
      </c>
      <c r="D58" s="63"/>
      <c r="E58" s="63"/>
      <c r="F58" s="63"/>
    </row>
    <row r="59" spans="1:6" ht="49.5">
      <c r="A59" s="63"/>
      <c r="B59" s="62"/>
      <c r="C59" s="5" t="s">
        <v>68</v>
      </c>
      <c r="D59" s="63"/>
      <c r="E59" s="63"/>
      <c r="F59" s="63"/>
    </row>
    <row r="60" spans="1:6" ht="16.5">
      <c r="A60" s="63"/>
      <c r="B60" s="62"/>
      <c r="C60" s="8" t="s">
        <v>69</v>
      </c>
      <c r="D60" s="63"/>
      <c r="E60" s="63"/>
      <c r="F60" s="63"/>
    </row>
  </sheetData>
  <sheetProtection/>
  <mergeCells count="31">
    <mergeCell ref="F5:F10"/>
    <mergeCell ref="F11:F43"/>
    <mergeCell ref="F44:F46"/>
    <mergeCell ref="F47:F51"/>
    <mergeCell ref="E44:E46"/>
    <mergeCell ref="F52:F55"/>
    <mergeCell ref="F57:F60"/>
    <mergeCell ref="A52:A55"/>
    <mergeCell ref="B52:B55"/>
    <mergeCell ref="A57:A60"/>
    <mergeCell ref="B57:B60"/>
    <mergeCell ref="D57:D60"/>
    <mergeCell ref="D52:D55"/>
    <mergeCell ref="E52:E55"/>
    <mergeCell ref="E57:E60"/>
    <mergeCell ref="A47:A51"/>
    <mergeCell ref="B47:B51"/>
    <mergeCell ref="D47:D51"/>
    <mergeCell ref="A2:F2"/>
    <mergeCell ref="B11:B43"/>
    <mergeCell ref="B5:B10"/>
    <mergeCell ref="A5:A10"/>
    <mergeCell ref="A11:A43"/>
    <mergeCell ref="E11:E43"/>
    <mergeCell ref="E47:E51"/>
    <mergeCell ref="D5:D10"/>
    <mergeCell ref="D11:D43"/>
    <mergeCell ref="E5:E10"/>
    <mergeCell ref="D44:D46"/>
    <mergeCell ref="A44:A46"/>
    <mergeCell ref="B44:B46"/>
  </mergeCells>
  <printOptions/>
  <pageMargins left="0.3937007874015748" right="0.1968503937007874" top="0.1968503937007874" bottom="0.1968503937007874" header="0" footer="0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F29"/>
  <sheetViews>
    <sheetView zoomScale="89" zoomScaleNormal="89" zoomScaleSheetLayoutView="85" zoomScalePageLayoutView="0" workbookViewId="0" topLeftCell="A1">
      <selection activeCell="B6" sqref="B6:E6"/>
    </sheetView>
  </sheetViews>
  <sheetFormatPr defaultColWidth="9.140625" defaultRowHeight="15"/>
  <cols>
    <col min="1" max="1" width="77.00390625" style="14" customWidth="1"/>
    <col min="2" max="5" width="16.7109375" style="14" customWidth="1"/>
    <col min="6" max="6" width="14.8515625" style="14" customWidth="1"/>
    <col min="7" max="16384" width="9.140625" style="14" customWidth="1"/>
  </cols>
  <sheetData>
    <row r="1" spans="1:3" ht="16.5">
      <c r="A1" s="24" t="s">
        <v>74</v>
      </c>
      <c r="B1" s="24"/>
      <c r="C1" s="24"/>
    </row>
    <row r="3" spans="1:6" ht="16.5">
      <c r="A3" s="15" t="s">
        <v>167</v>
      </c>
      <c r="B3" s="76" t="s">
        <v>178</v>
      </c>
      <c r="C3" s="87"/>
      <c r="D3" s="87"/>
      <c r="E3" s="88"/>
      <c r="F3" s="33"/>
    </row>
    <row r="4" spans="1:6" ht="75.75" customHeight="1">
      <c r="A4" s="15" t="s">
        <v>168</v>
      </c>
      <c r="B4" s="76" t="s">
        <v>169</v>
      </c>
      <c r="C4" s="87"/>
      <c r="D4" s="87"/>
      <c r="E4" s="88"/>
      <c r="F4" s="33"/>
    </row>
    <row r="5" spans="1:6" ht="16.5">
      <c r="A5" s="15" t="s">
        <v>76</v>
      </c>
      <c r="B5" s="89">
        <v>5403102702</v>
      </c>
      <c r="C5" s="89"/>
      <c r="D5" s="89"/>
      <c r="E5" s="89"/>
      <c r="F5" s="33"/>
    </row>
    <row r="6" spans="1:6" ht="16.5">
      <c r="A6" s="15" t="s">
        <v>77</v>
      </c>
      <c r="B6" s="89">
        <v>540301001</v>
      </c>
      <c r="C6" s="89"/>
      <c r="D6" s="89"/>
      <c r="E6" s="89"/>
      <c r="F6" s="33"/>
    </row>
    <row r="7" spans="1:6" ht="109.5" customHeight="1">
      <c r="A7" s="15" t="s">
        <v>170</v>
      </c>
      <c r="B7" s="76" t="s">
        <v>171</v>
      </c>
      <c r="C7" s="77"/>
      <c r="D7" s="77"/>
      <c r="E7" s="78"/>
      <c r="F7" s="33"/>
    </row>
    <row r="8" spans="1:6" ht="16.5">
      <c r="A8" s="15" t="s">
        <v>172</v>
      </c>
      <c r="B8" s="76" t="s">
        <v>173</v>
      </c>
      <c r="C8" s="77"/>
      <c r="D8" s="77"/>
      <c r="E8" s="78"/>
      <c r="F8" s="33"/>
    </row>
    <row r="9" spans="1:6" ht="16.5">
      <c r="A9" s="15" t="s">
        <v>199</v>
      </c>
      <c r="B9" s="76" t="s">
        <v>206</v>
      </c>
      <c r="C9" s="77"/>
      <c r="D9" s="77"/>
      <c r="E9" s="78"/>
      <c r="F9" s="33"/>
    </row>
    <row r="10" spans="1:6" ht="16.5">
      <c r="A10" s="15" t="s">
        <v>200</v>
      </c>
      <c r="B10" s="76">
        <f>'2_Годовой отчёт'!B42</f>
        <v>6.874</v>
      </c>
      <c r="C10" s="77"/>
      <c r="D10" s="77"/>
      <c r="E10" s="78"/>
      <c r="F10" s="33"/>
    </row>
    <row r="11" spans="1:6" ht="16.5">
      <c r="A11" s="15" t="s">
        <v>201</v>
      </c>
      <c r="B11" s="76" t="s">
        <v>89</v>
      </c>
      <c r="C11" s="77"/>
      <c r="D11" s="77"/>
      <c r="E11" s="78"/>
      <c r="F11" s="33"/>
    </row>
    <row r="12" spans="1:6" ht="33">
      <c r="A12" s="15" t="s">
        <v>202</v>
      </c>
      <c r="B12" s="76" t="s">
        <v>89</v>
      </c>
      <c r="C12" s="77"/>
      <c r="D12" s="77"/>
      <c r="E12" s="78"/>
      <c r="F12" s="33"/>
    </row>
    <row r="13" spans="1:6" ht="16.5">
      <c r="A13" s="15" t="s">
        <v>203</v>
      </c>
      <c r="B13" s="76" t="s">
        <v>89</v>
      </c>
      <c r="C13" s="77"/>
      <c r="D13" s="77"/>
      <c r="E13" s="78"/>
      <c r="F13" s="33"/>
    </row>
    <row r="14" spans="1:6" ht="16.5">
      <c r="A14" s="15" t="s">
        <v>204</v>
      </c>
      <c r="B14" s="76">
        <v>1</v>
      </c>
      <c r="C14" s="77"/>
      <c r="D14" s="77"/>
      <c r="E14" s="78"/>
      <c r="F14" s="33"/>
    </row>
    <row r="15" spans="1:6" ht="16.5">
      <c r="A15" s="15" t="s">
        <v>205</v>
      </c>
      <c r="B15" s="76" t="s">
        <v>89</v>
      </c>
      <c r="C15" s="77"/>
      <c r="D15" s="77"/>
      <c r="E15" s="78"/>
      <c r="F15" s="33"/>
    </row>
    <row r="16" spans="1:6" ht="16.5">
      <c r="A16" s="15" t="s">
        <v>174</v>
      </c>
      <c r="B16" s="86" t="s">
        <v>81</v>
      </c>
      <c r="C16" s="77"/>
      <c r="D16" s="77"/>
      <c r="E16" s="78"/>
      <c r="F16" s="33"/>
    </row>
    <row r="17" spans="1:6" ht="16.5">
      <c r="A17" s="15" t="s">
        <v>175</v>
      </c>
      <c r="B17" s="86" t="s">
        <v>210</v>
      </c>
      <c r="C17" s="77"/>
      <c r="D17" s="77"/>
      <c r="E17" s="78"/>
      <c r="F17" s="33"/>
    </row>
    <row r="18" spans="1:6" ht="16.5">
      <c r="A18" s="15" t="s">
        <v>79</v>
      </c>
      <c r="B18" s="85" t="s">
        <v>211</v>
      </c>
      <c r="C18" s="85"/>
      <c r="D18" s="85"/>
      <c r="E18" s="85"/>
      <c r="F18" s="33"/>
    </row>
    <row r="19" spans="1:6" ht="16.5">
      <c r="A19" s="15" t="s">
        <v>176</v>
      </c>
      <c r="B19" s="89" t="s">
        <v>82</v>
      </c>
      <c r="C19" s="89"/>
      <c r="D19" s="89"/>
      <c r="E19" s="89"/>
      <c r="F19" s="33"/>
    </row>
    <row r="21" spans="1:5" ht="16.5">
      <c r="A21" s="75" t="s">
        <v>165</v>
      </c>
      <c r="B21" s="90" t="s">
        <v>164</v>
      </c>
      <c r="C21" s="90"/>
      <c r="D21" s="90"/>
      <c r="E21" s="90"/>
    </row>
    <row r="22" spans="1:5" ht="16.5">
      <c r="A22" s="75"/>
      <c r="B22" s="79" t="s">
        <v>207</v>
      </c>
      <c r="C22" s="80"/>
      <c r="D22" s="79" t="s">
        <v>208</v>
      </c>
      <c r="E22" s="80"/>
    </row>
    <row r="23" spans="1:5" s="29" customFormat="1" ht="16.5">
      <c r="A23" s="75"/>
      <c r="B23" s="81"/>
      <c r="C23" s="82"/>
      <c r="D23" s="81"/>
      <c r="E23" s="82"/>
    </row>
    <row r="24" spans="1:5" ht="16.5">
      <c r="A24" s="15" t="s">
        <v>83</v>
      </c>
      <c r="B24" s="93" t="s">
        <v>182</v>
      </c>
      <c r="C24" s="94"/>
      <c r="D24" s="93" t="s">
        <v>209</v>
      </c>
      <c r="E24" s="94"/>
    </row>
    <row r="25" spans="1:5" ht="16.5">
      <c r="A25" s="15" t="s">
        <v>84</v>
      </c>
      <c r="B25" s="95"/>
      <c r="C25" s="96"/>
      <c r="D25" s="95"/>
      <c r="E25" s="96"/>
    </row>
    <row r="26" spans="1:5" ht="16.5">
      <c r="A26" s="15" t="s">
        <v>85</v>
      </c>
      <c r="B26" s="83" t="s">
        <v>161</v>
      </c>
      <c r="C26" s="84"/>
      <c r="D26" s="83" t="s">
        <v>161</v>
      </c>
      <c r="E26" s="84"/>
    </row>
    <row r="27" spans="1:5" ht="33">
      <c r="A27" s="15" t="s">
        <v>86</v>
      </c>
      <c r="B27" s="91" t="s">
        <v>161</v>
      </c>
      <c r="C27" s="92"/>
      <c r="D27" s="91" t="s">
        <v>161</v>
      </c>
      <c r="E27" s="92"/>
    </row>
    <row r="28" spans="1:5" ht="33">
      <c r="A28" s="15" t="s">
        <v>87</v>
      </c>
      <c r="B28" s="91" t="s">
        <v>161</v>
      </c>
      <c r="C28" s="92"/>
      <c r="D28" s="91" t="s">
        <v>161</v>
      </c>
      <c r="E28" s="92"/>
    </row>
    <row r="29" spans="1:5" ht="16.5">
      <c r="A29" s="15" t="s">
        <v>88</v>
      </c>
      <c r="B29" s="91" t="s">
        <v>161</v>
      </c>
      <c r="C29" s="92"/>
      <c r="D29" s="91" t="s">
        <v>161</v>
      </c>
      <c r="E29" s="92"/>
    </row>
  </sheetData>
  <sheetProtection/>
  <mergeCells count="31">
    <mergeCell ref="D26:E26"/>
    <mergeCell ref="B8:E8"/>
    <mergeCell ref="D28:E28"/>
    <mergeCell ref="B14:E14"/>
    <mergeCell ref="D29:E29"/>
    <mergeCell ref="B29:C29"/>
    <mergeCell ref="B28:C28"/>
    <mergeCell ref="B27:C27"/>
    <mergeCell ref="B24:C25"/>
    <mergeCell ref="D24:E25"/>
    <mergeCell ref="D27:E27"/>
    <mergeCell ref="B15:E15"/>
    <mergeCell ref="B13:E13"/>
    <mergeCell ref="B3:E3"/>
    <mergeCell ref="B5:E5"/>
    <mergeCell ref="B6:E6"/>
    <mergeCell ref="B21:E21"/>
    <mergeCell ref="B7:E7"/>
    <mergeCell ref="B17:E17"/>
    <mergeCell ref="B19:E19"/>
    <mergeCell ref="B4:E4"/>
    <mergeCell ref="A21:A23"/>
    <mergeCell ref="B9:E9"/>
    <mergeCell ref="B22:C23"/>
    <mergeCell ref="D22:E23"/>
    <mergeCell ref="B26:C26"/>
    <mergeCell ref="B11:E11"/>
    <mergeCell ref="B10:E10"/>
    <mergeCell ref="B18:E18"/>
    <mergeCell ref="B12:E12"/>
    <mergeCell ref="B16:E16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C50"/>
  <sheetViews>
    <sheetView tabSelected="1" zoomScale="85" zoomScaleNormal="85" zoomScalePageLayoutView="0" workbookViewId="0" topLeftCell="A1">
      <selection activeCell="J10" sqref="J10"/>
    </sheetView>
  </sheetViews>
  <sheetFormatPr defaultColWidth="9.140625" defaultRowHeight="15"/>
  <cols>
    <col min="1" max="1" width="60.421875" style="14" customWidth="1"/>
    <col min="2" max="3" width="29.00390625" style="14" customWidth="1"/>
    <col min="4" max="16384" width="9.140625" style="14" customWidth="1"/>
  </cols>
  <sheetData>
    <row r="1" spans="1:2" ht="16.5">
      <c r="A1" s="97" t="s">
        <v>90</v>
      </c>
      <c r="B1" s="97"/>
    </row>
    <row r="2" spans="1:3" ht="59.25" customHeight="1">
      <c r="A2" s="145" t="s">
        <v>275</v>
      </c>
      <c r="B2" s="145"/>
      <c r="C2" s="145"/>
    </row>
    <row r="3" spans="1:3" ht="16.5">
      <c r="A3" s="15" t="s">
        <v>75</v>
      </c>
      <c r="B3" s="76" t="s">
        <v>179</v>
      </c>
      <c r="C3" s="88"/>
    </row>
    <row r="4" spans="1:3" ht="16.5">
      <c r="A4" s="15" t="s">
        <v>76</v>
      </c>
      <c r="B4" s="76">
        <v>5403102702</v>
      </c>
      <c r="C4" s="88"/>
    </row>
    <row r="5" spans="1:3" ht="16.5">
      <c r="A5" s="15" t="s">
        <v>77</v>
      </c>
      <c r="B5" s="76">
        <v>540301001</v>
      </c>
      <c r="C5" s="88"/>
    </row>
    <row r="6" spans="1:3" ht="16.5" customHeight="1">
      <c r="A6" s="15" t="s">
        <v>78</v>
      </c>
      <c r="B6" s="76" t="s">
        <v>80</v>
      </c>
      <c r="C6" s="88"/>
    </row>
    <row r="8" spans="1:3" ht="33" customHeight="1">
      <c r="A8" s="44" t="s">
        <v>0</v>
      </c>
      <c r="B8" s="44" t="s">
        <v>217</v>
      </c>
      <c r="C8" s="44" t="s">
        <v>226</v>
      </c>
    </row>
    <row r="9" spans="1:3" ht="33">
      <c r="A9" s="9" t="s">
        <v>99</v>
      </c>
      <c r="B9" s="83" t="s">
        <v>181</v>
      </c>
      <c r="C9" s="84"/>
    </row>
    <row r="10" spans="1:3" ht="16.5">
      <c r="A10" s="9" t="s">
        <v>98</v>
      </c>
      <c r="B10" s="45">
        <v>51050.76</v>
      </c>
      <c r="C10" s="45">
        <f>C11+C28</f>
        <v>35258.42869908616</v>
      </c>
    </row>
    <row r="11" spans="1:3" ht="33">
      <c r="A11" s="9" t="s">
        <v>91</v>
      </c>
      <c r="B11" s="45">
        <f>SUM(B12:B27)-B15-B16</f>
        <v>50796.773</v>
      </c>
      <c r="C11" s="45">
        <f>SUM(C12:C27)-C15-C16</f>
        <v>34180.43183704849</v>
      </c>
    </row>
    <row r="12" spans="1:3" ht="16.5">
      <c r="A12" s="10" t="s">
        <v>97</v>
      </c>
      <c r="B12" s="45">
        <v>0</v>
      </c>
      <c r="C12" s="45">
        <v>0</v>
      </c>
    </row>
    <row r="13" spans="1:3" ht="41.25" customHeight="1">
      <c r="A13" s="10" t="s">
        <v>96</v>
      </c>
      <c r="B13" s="45">
        <v>28312.19</v>
      </c>
      <c r="C13" s="45">
        <f>3_Топливо!C16</f>
        <v>16038.53778</v>
      </c>
    </row>
    <row r="14" spans="1:3" ht="49.5">
      <c r="A14" s="10" t="s">
        <v>94</v>
      </c>
      <c r="B14" s="45">
        <f>B15*B16</f>
        <v>5104.336</v>
      </c>
      <c r="C14" s="45">
        <v>5169.94475</v>
      </c>
    </row>
    <row r="15" spans="1:3" ht="16.5">
      <c r="A15" s="16" t="s">
        <v>92</v>
      </c>
      <c r="B15" s="53">
        <v>3.28</v>
      </c>
      <c r="C15" s="53">
        <f>C14/C16</f>
        <v>3.3480325058263944</v>
      </c>
    </row>
    <row r="16" spans="1:3" ht="16.5">
      <c r="A16" s="16" t="s">
        <v>93</v>
      </c>
      <c r="B16" s="45">
        <v>1556.2</v>
      </c>
      <c r="C16" s="45">
        <v>1544.174001</v>
      </c>
    </row>
    <row r="17" spans="1:3" ht="33">
      <c r="A17" s="10" t="s">
        <v>95</v>
      </c>
      <c r="B17" s="45">
        <v>305.48900000000003</v>
      </c>
      <c r="C17" s="45">
        <v>60.34386</v>
      </c>
    </row>
    <row r="18" spans="1:3" ht="33">
      <c r="A18" s="10" t="s">
        <v>100</v>
      </c>
      <c r="B18" s="45">
        <v>0</v>
      </c>
      <c r="C18" s="45">
        <v>0</v>
      </c>
    </row>
    <row r="19" spans="1:3" ht="49.5">
      <c r="A19" s="10" t="s">
        <v>183</v>
      </c>
      <c r="B19" s="45">
        <f>6144+1886.208</f>
        <v>8030.2080000000005</v>
      </c>
      <c r="C19" s="45">
        <f>3512.9919+1072.08072128018</f>
        <v>4585.07262128018</v>
      </c>
    </row>
    <row r="20" spans="1:3" ht="33">
      <c r="A20" s="10" t="s">
        <v>101</v>
      </c>
      <c r="B20" s="45">
        <v>1917.4</v>
      </c>
      <c r="C20" s="45">
        <v>1148.52021</v>
      </c>
    </row>
    <row r="21" spans="1:3" ht="33">
      <c r="A21" s="10" t="s">
        <v>184</v>
      </c>
      <c r="B21" s="45">
        <v>0</v>
      </c>
      <c r="C21" s="45">
        <v>0</v>
      </c>
    </row>
    <row r="22" spans="1:3" ht="33">
      <c r="A22" s="10" t="s">
        <v>215</v>
      </c>
      <c r="B22" s="45">
        <v>1420.1</v>
      </c>
      <c r="C22" s="45">
        <f>1010.99805-123.08497</f>
        <v>887.91308</v>
      </c>
    </row>
    <row r="23" spans="1:3" ht="33">
      <c r="A23" s="10" t="s">
        <v>216</v>
      </c>
      <c r="B23" s="45">
        <f>2882.22</f>
        <v>2882.22</v>
      </c>
      <c r="C23" s="45">
        <v>5643.273535768308</v>
      </c>
    </row>
    <row r="24" spans="1:3" ht="33">
      <c r="A24" s="10" t="s">
        <v>274</v>
      </c>
      <c r="B24" s="45">
        <v>338.4</v>
      </c>
      <c r="C24" s="45">
        <f>2.461+100.413+243.952</f>
        <v>346.826</v>
      </c>
    </row>
    <row r="25" spans="1:3" ht="33">
      <c r="A25" s="10" t="s">
        <v>185</v>
      </c>
      <c r="B25" s="45">
        <f>2287.1+199.33</f>
        <v>2486.43</v>
      </c>
      <c r="C25" s="45">
        <v>300</v>
      </c>
    </row>
    <row r="26" spans="1:3" ht="66">
      <c r="A26" s="16" t="s">
        <v>186</v>
      </c>
      <c r="B26" s="45">
        <v>0</v>
      </c>
      <c r="C26" s="45">
        <v>0</v>
      </c>
    </row>
    <row r="27" spans="1:3" ht="49.5">
      <c r="A27" s="10" t="s">
        <v>187</v>
      </c>
      <c r="B27" s="45">
        <v>0</v>
      </c>
      <c r="C27" s="45">
        <v>0</v>
      </c>
    </row>
    <row r="28" spans="1:3" ht="33">
      <c r="A28" s="9" t="s">
        <v>102</v>
      </c>
      <c r="B28" s="45">
        <f>B10-B11</f>
        <v>253.987000000001</v>
      </c>
      <c r="C28" s="45">
        <f>(C11*0.005)+((C11-C13)*0.05)</f>
        <v>1077.9968620376671</v>
      </c>
    </row>
    <row r="29" spans="1:3" ht="16.5">
      <c r="A29" s="9" t="s">
        <v>103</v>
      </c>
      <c r="B29" s="45">
        <f>B28*0.8</f>
        <v>203.1896000000008</v>
      </c>
      <c r="C29" s="45">
        <f>C28*0.8</f>
        <v>862.3974896301338</v>
      </c>
    </row>
    <row r="30" spans="1:3" ht="66">
      <c r="A30" s="12" t="s">
        <v>104</v>
      </c>
      <c r="B30" s="34" t="s">
        <v>89</v>
      </c>
      <c r="C30" s="34" t="s">
        <v>89</v>
      </c>
    </row>
    <row r="31" spans="1:3" ht="16.5">
      <c r="A31" s="9" t="s">
        <v>105</v>
      </c>
      <c r="B31" s="34" t="s">
        <v>89</v>
      </c>
      <c r="C31" s="34" t="s">
        <v>89</v>
      </c>
    </row>
    <row r="32" spans="1:3" ht="16.5">
      <c r="A32" s="17" t="s">
        <v>111</v>
      </c>
      <c r="B32" s="34" t="s">
        <v>89</v>
      </c>
      <c r="C32" s="34" t="s">
        <v>89</v>
      </c>
    </row>
    <row r="33" spans="1:3" ht="66">
      <c r="A33" s="9" t="s">
        <v>110</v>
      </c>
      <c r="B33" s="34" t="s">
        <v>89</v>
      </c>
      <c r="C33" s="34" t="s">
        <v>89</v>
      </c>
    </row>
    <row r="34" spans="1:3" ht="66">
      <c r="A34" s="51" t="s">
        <v>188</v>
      </c>
      <c r="B34" s="34">
        <v>50</v>
      </c>
      <c r="C34" s="34">
        <v>50</v>
      </c>
    </row>
    <row r="35" spans="1:3" ht="33">
      <c r="A35" s="50" t="s">
        <v>189</v>
      </c>
      <c r="B35" s="34">
        <v>25</v>
      </c>
      <c r="C35" s="34">
        <v>25</v>
      </c>
    </row>
    <row r="36" spans="1:3" ht="33">
      <c r="A36" s="9" t="s">
        <v>109</v>
      </c>
      <c r="B36" s="46">
        <v>44.463</v>
      </c>
      <c r="C36" s="46">
        <f>8.647+7.6528+6.3285+2.509</f>
        <v>25.137300000000003</v>
      </c>
    </row>
    <row r="37" spans="1:3" ht="33">
      <c r="A37" s="9" t="s">
        <v>108</v>
      </c>
      <c r="B37" s="34">
        <v>0</v>
      </c>
      <c r="C37" s="34">
        <v>0</v>
      </c>
    </row>
    <row r="38" spans="1:3" ht="33">
      <c r="A38" s="9" t="s">
        <v>273</v>
      </c>
      <c r="B38" s="46">
        <f>'[2]план 2018 газ тепло'!$K$19/1000</f>
        <v>4.99825</v>
      </c>
      <c r="C38" s="46">
        <v>3.5234</v>
      </c>
    </row>
    <row r="39" spans="1:3" ht="16.5">
      <c r="A39" s="17" t="s">
        <v>106</v>
      </c>
      <c r="B39" s="46">
        <f>'[2]план 2018 газ тепло'!$L$19/1000</f>
        <v>4.630119999999999</v>
      </c>
      <c r="C39" s="46">
        <f>C38-C40</f>
        <v>3.24891</v>
      </c>
    </row>
    <row r="40" spans="1:3" ht="16.5">
      <c r="A40" s="17" t="s">
        <v>107</v>
      </c>
      <c r="B40" s="46">
        <f>B38-B39</f>
        <v>0.36813000000000073</v>
      </c>
      <c r="C40" s="46">
        <v>0.27449</v>
      </c>
    </row>
    <row r="41" spans="1:3" ht="33">
      <c r="A41" s="9" t="s">
        <v>113</v>
      </c>
      <c r="B41" s="49">
        <v>0.0455</v>
      </c>
      <c r="C41" s="49">
        <v>0.0286</v>
      </c>
    </row>
    <row r="42" spans="1:3" ht="33">
      <c r="A42" s="9" t="s">
        <v>112</v>
      </c>
      <c r="B42" s="48">
        <f>2*'[1]Расчёт'!$G$9</f>
        <v>6.874</v>
      </c>
      <c r="C42" s="48">
        <f>2*'[1]Расчёт'!$G$9</f>
        <v>6.874</v>
      </c>
    </row>
    <row r="43" spans="1:3" ht="16.5">
      <c r="A43" s="9" t="s">
        <v>114</v>
      </c>
      <c r="B43" s="34" t="s">
        <v>89</v>
      </c>
      <c r="C43" s="34" t="s">
        <v>89</v>
      </c>
    </row>
    <row r="44" spans="1:3" ht="16.5">
      <c r="A44" s="9" t="s">
        <v>115</v>
      </c>
      <c r="B44" s="34" t="s">
        <v>89</v>
      </c>
      <c r="C44" s="34" t="s">
        <v>89</v>
      </c>
    </row>
    <row r="45" spans="1:3" ht="16.5">
      <c r="A45" s="9" t="s">
        <v>116</v>
      </c>
      <c r="B45" s="34">
        <v>1</v>
      </c>
      <c r="C45" s="34">
        <v>1</v>
      </c>
    </row>
    <row r="46" spans="1:3" ht="16.5">
      <c r="A46" s="9" t="s">
        <v>222</v>
      </c>
      <c r="B46" s="34" t="s">
        <v>89</v>
      </c>
      <c r="C46" s="34" t="s">
        <v>89</v>
      </c>
    </row>
    <row r="47" spans="1:3" ht="33">
      <c r="A47" s="9" t="s">
        <v>117</v>
      </c>
      <c r="B47" s="34">
        <v>16</v>
      </c>
      <c r="C47" s="34">
        <v>14</v>
      </c>
    </row>
    <row r="48" spans="1:3" ht="33">
      <c r="A48" s="9" t="s">
        <v>118</v>
      </c>
      <c r="B48" s="46">
        <v>160.6</v>
      </c>
      <c r="C48" s="46">
        <f>3_Топливо!C18/C36</f>
        <v>141.89614636416798</v>
      </c>
    </row>
    <row r="49" spans="1:3" ht="33">
      <c r="A49" s="9" t="s">
        <v>177</v>
      </c>
      <c r="B49" s="47">
        <f>B16/(B36*1000)</f>
        <v>0.03499988754694915</v>
      </c>
      <c r="C49" s="47">
        <f>C16/(C36*1000)</f>
        <v>0.061429588738647345</v>
      </c>
    </row>
    <row r="50" spans="1:3" ht="33">
      <c r="A50" s="9" t="s">
        <v>119</v>
      </c>
      <c r="B50" s="47">
        <f>11.7*1000/(B36*1000)</f>
        <v>0.26314013899197086</v>
      </c>
      <c r="C50" s="47">
        <f>2348.01/(C36*1000)</f>
        <v>0.09340740652337363</v>
      </c>
    </row>
  </sheetData>
  <sheetProtection/>
  <mergeCells count="7">
    <mergeCell ref="A1:B1"/>
    <mergeCell ref="B3:C3"/>
    <mergeCell ref="B4:C4"/>
    <mergeCell ref="B5:C5"/>
    <mergeCell ref="B6:C6"/>
    <mergeCell ref="B9:C9"/>
    <mergeCell ref="A2:C2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1"/>
  <sheetViews>
    <sheetView zoomScale="70" zoomScaleNormal="70" zoomScalePageLayoutView="0" workbookViewId="0" topLeftCell="A1">
      <selection activeCell="C81" sqref="C81"/>
    </sheetView>
  </sheetViews>
  <sheetFormatPr defaultColWidth="9.140625" defaultRowHeight="15" outlineLevelRow="1"/>
  <cols>
    <col min="1" max="1" width="58.57421875" style="0" customWidth="1"/>
    <col min="2" max="3" width="24.7109375" style="0" customWidth="1"/>
  </cols>
  <sheetData>
    <row r="1" spans="1:3" ht="16.5">
      <c r="A1" s="97" t="s">
        <v>227</v>
      </c>
      <c r="B1" s="97"/>
      <c r="C1" s="97"/>
    </row>
    <row r="2" spans="1:3" ht="16.5">
      <c r="A2" s="13"/>
      <c r="B2" s="13"/>
      <c r="C2" s="13"/>
    </row>
    <row r="3" spans="1:3" ht="16.5">
      <c r="A3" s="15" t="s">
        <v>75</v>
      </c>
      <c r="B3" s="86" t="s">
        <v>179</v>
      </c>
      <c r="C3" s="78"/>
    </row>
    <row r="4" spans="1:3" ht="16.5">
      <c r="A4" s="15" t="s">
        <v>76</v>
      </c>
      <c r="B4" s="86">
        <v>5403102702</v>
      </c>
      <c r="C4" s="78"/>
    </row>
    <row r="5" spans="1:3" ht="16.5">
      <c r="A5" s="15" t="s">
        <v>77</v>
      </c>
      <c r="B5" s="86">
        <v>540301001</v>
      </c>
      <c r="C5" s="78"/>
    </row>
    <row r="6" spans="1:3" ht="16.5">
      <c r="A6" s="15" t="s">
        <v>78</v>
      </c>
      <c r="B6" s="86" t="s">
        <v>80</v>
      </c>
      <c r="C6" s="78"/>
    </row>
    <row r="7" spans="1:3" ht="16.5">
      <c r="A7" s="13"/>
      <c r="B7" s="13"/>
      <c r="C7" s="13"/>
    </row>
    <row r="8" spans="1:3" ht="16.5">
      <c r="A8" s="56" t="s">
        <v>0</v>
      </c>
      <c r="B8" s="56" t="s">
        <v>271</v>
      </c>
      <c r="C8" s="56" t="s">
        <v>272</v>
      </c>
    </row>
    <row r="9" spans="1:3" ht="16.5">
      <c r="A9" s="8" t="s">
        <v>228</v>
      </c>
      <c r="B9" s="136">
        <f>B16+B81</f>
        <v>33416.526</v>
      </c>
      <c r="C9" s="136">
        <f>C16+C81</f>
        <v>21208.48253</v>
      </c>
    </row>
    <row r="10" spans="1:3" ht="16.5" hidden="1" outlineLevel="1">
      <c r="A10" s="137" t="s">
        <v>229</v>
      </c>
      <c r="B10" s="138"/>
      <c r="C10" s="138"/>
    </row>
    <row r="11" spans="1:3" ht="16.5" hidden="1" outlineLevel="1">
      <c r="A11" s="8" t="s">
        <v>230</v>
      </c>
      <c r="B11" s="139"/>
      <c r="C11" s="139"/>
    </row>
    <row r="12" spans="1:3" ht="16.5" hidden="1" outlineLevel="1">
      <c r="A12" s="8" t="s">
        <v>231</v>
      </c>
      <c r="B12" s="139"/>
      <c r="C12" s="139"/>
    </row>
    <row r="13" spans="1:3" ht="16.5" hidden="1" outlineLevel="1">
      <c r="A13" s="8" t="s">
        <v>232</v>
      </c>
      <c r="B13" s="139"/>
      <c r="C13" s="139"/>
    </row>
    <row r="14" spans="1:3" ht="16.5" hidden="1" outlineLevel="1">
      <c r="A14" s="8" t="s">
        <v>233</v>
      </c>
      <c r="B14" s="139"/>
      <c r="C14" s="139"/>
    </row>
    <row r="15" spans="1:3" ht="16.5" collapsed="1">
      <c r="A15" s="137" t="s">
        <v>234</v>
      </c>
      <c r="B15" s="138"/>
      <c r="C15" s="138"/>
    </row>
    <row r="16" spans="1:3" ht="16.5">
      <c r="A16" s="8" t="s">
        <v>235</v>
      </c>
      <c r="B16" s="136">
        <f>B21+B26</f>
        <v>28312.19</v>
      </c>
      <c r="C16" s="136">
        <f>C21+C26</f>
        <v>16038.53778</v>
      </c>
    </row>
    <row r="17" spans="1:3" ht="16.5">
      <c r="A17" s="8" t="s">
        <v>236</v>
      </c>
      <c r="B17" s="136">
        <f>B16/B18*1000</f>
        <v>4480.305255557049</v>
      </c>
      <c r="C17" s="136">
        <f>C16/C18*1000</f>
        <v>4496.509779118257</v>
      </c>
    </row>
    <row r="18" spans="1:3" ht="16.5">
      <c r="A18" s="8" t="s">
        <v>237</v>
      </c>
      <c r="B18" s="136">
        <f>B23+B28</f>
        <v>6319.254690265487</v>
      </c>
      <c r="C18" s="136">
        <f>C23+C28</f>
        <v>3566.886</v>
      </c>
    </row>
    <row r="19" spans="1:3" ht="16.5">
      <c r="A19" s="8" t="s">
        <v>233</v>
      </c>
      <c r="B19" s="136" t="s">
        <v>238</v>
      </c>
      <c r="C19" s="136" t="s">
        <v>238</v>
      </c>
    </row>
    <row r="20" spans="1:3" ht="16.5">
      <c r="A20" s="137" t="s">
        <v>239</v>
      </c>
      <c r="B20" s="138"/>
      <c r="C20" s="138"/>
    </row>
    <row r="21" spans="1:3" ht="16.5">
      <c r="A21" s="8" t="s">
        <v>240</v>
      </c>
      <c r="B21" s="136">
        <f>'2_Годовой отчёт'!B13</f>
        <v>28312.19</v>
      </c>
      <c r="C21" s="136">
        <v>16038.53778</v>
      </c>
    </row>
    <row r="22" spans="1:3" ht="16.5">
      <c r="A22" s="8" t="s">
        <v>241</v>
      </c>
      <c r="B22" s="136">
        <f>B21/B23*1000</f>
        <v>4480.305255557049</v>
      </c>
      <c r="C22" s="136">
        <f>C21/C23*1000</f>
        <v>4496.509779118257</v>
      </c>
    </row>
    <row r="23" spans="1:3" ht="16.5">
      <c r="A23" s="8" t="s">
        <v>237</v>
      </c>
      <c r="B23" s="136">
        <v>6319.254690265487</v>
      </c>
      <c r="C23" s="136">
        <v>3566.886</v>
      </c>
    </row>
    <row r="24" spans="1:3" ht="16.5">
      <c r="A24" s="8" t="s">
        <v>233</v>
      </c>
      <c r="B24" s="136" t="s">
        <v>238</v>
      </c>
      <c r="C24" s="136" t="s">
        <v>238</v>
      </c>
    </row>
    <row r="25" spans="1:3" ht="16.5">
      <c r="A25" s="137" t="s">
        <v>242</v>
      </c>
      <c r="B25" s="142"/>
      <c r="C25" s="138"/>
    </row>
    <row r="26" spans="1:3" ht="16.5">
      <c r="A26" s="8" t="s">
        <v>243</v>
      </c>
      <c r="B26" s="136">
        <f>B27*B28/1000</f>
        <v>0</v>
      </c>
      <c r="C26" s="136">
        <f>C27*C28/1000</f>
        <v>0</v>
      </c>
    </row>
    <row r="27" spans="1:3" ht="16.5">
      <c r="A27" s="8" t="s">
        <v>241</v>
      </c>
      <c r="B27" s="143"/>
      <c r="C27" s="136"/>
    </row>
    <row r="28" spans="1:3" ht="16.5">
      <c r="A28" s="8" t="s">
        <v>237</v>
      </c>
      <c r="B28" s="143"/>
      <c r="C28" s="136"/>
    </row>
    <row r="29" spans="1:3" ht="16.5">
      <c r="A29" s="8" t="s">
        <v>233</v>
      </c>
      <c r="B29" s="136" t="s">
        <v>238</v>
      </c>
      <c r="C29" s="136" t="s">
        <v>238</v>
      </c>
    </row>
    <row r="30" spans="1:3" ht="16.5" hidden="1" outlineLevel="1">
      <c r="A30" s="137" t="s">
        <v>244</v>
      </c>
      <c r="B30" s="138"/>
      <c r="C30" s="138"/>
    </row>
    <row r="31" spans="1:3" ht="16.5" hidden="1" outlineLevel="1">
      <c r="A31" s="8" t="s">
        <v>245</v>
      </c>
      <c r="B31" s="139"/>
      <c r="C31" s="139"/>
    </row>
    <row r="32" spans="1:3" ht="16.5" hidden="1" outlineLevel="1">
      <c r="A32" s="8" t="s">
        <v>241</v>
      </c>
      <c r="B32" s="139"/>
      <c r="C32" s="139"/>
    </row>
    <row r="33" spans="1:3" ht="16.5" hidden="1" outlineLevel="1">
      <c r="A33" s="8" t="s">
        <v>237</v>
      </c>
      <c r="B33" s="139"/>
      <c r="C33" s="139"/>
    </row>
    <row r="34" spans="1:3" ht="16.5" hidden="1" outlineLevel="1">
      <c r="A34" s="8" t="s">
        <v>233</v>
      </c>
      <c r="B34" s="139"/>
      <c r="C34" s="139"/>
    </row>
    <row r="35" spans="1:3" ht="16.5" hidden="1" outlineLevel="1">
      <c r="A35" s="137" t="s">
        <v>246</v>
      </c>
      <c r="B35" s="138"/>
      <c r="C35" s="138"/>
    </row>
    <row r="36" spans="1:3" ht="16.5" hidden="1" outlineLevel="1">
      <c r="A36" s="8" t="s">
        <v>247</v>
      </c>
      <c r="B36" s="139"/>
      <c r="C36" s="139"/>
    </row>
    <row r="37" spans="1:3" ht="16.5" hidden="1" outlineLevel="1">
      <c r="A37" s="8" t="s">
        <v>248</v>
      </c>
      <c r="B37" s="139"/>
      <c r="C37" s="139"/>
    </row>
    <row r="38" spans="1:3" ht="16.5" hidden="1" outlineLevel="1">
      <c r="A38" s="8" t="s">
        <v>232</v>
      </c>
      <c r="B38" s="139"/>
      <c r="C38" s="139"/>
    </row>
    <row r="39" spans="1:3" ht="16.5" hidden="1" outlineLevel="1">
      <c r="A39" s="8" t="s">
        <v>233</v>
      </c>
      <c r="B39" s="139"/>
      <c r="C39" s="139"/>
    </row>
    <row r="40" spans="1:3" ht="16.5" hidden="1" outlineLevel="1">
      <c r="A40" s="137" t="s">
        <v>249</v>
      </c>
      <c r="B40" s="138"/>
      <c r="C40" s="138"/>
    </row>
    <row r="41" spans="1:3" ht="16.5" hidden="1" outlineLevel="1">
      <c r="A41" s="8" t="s">
        <v>250</v>
      </c>
      <c r="B41" s="139"/>
      <c r="C41" s="139"/>
    </row>
    <row r="42" spans="1:3" ht="16.5" hidden="1" outlineLevel="1">
      <c r="A42" s="8" t="s">
        <v>248</v>
      </c>
      <c r="B42" s="139"/>
      <c r="C42" s="139"/>
    </row>
    <row r="43" spans="1:3" ht="16.5" hidden="1" outlineLevel="1">
      <c r="A43" s="8" t="s">
        <v>232</v>
      </c>
      <c r="B43" s="139"/>
      <c r="C43" s="139"/>
    </row>
    <row r="44" spans="1:3" ht="16.5" hidden="1" outlineLevel="1">
      <c r="A44" s="8" t="s">
        <v>233</v>
      </c>
      <c r="B44" s="139"/>
      <c r="C44" s="139"/>
    </row>
    <row r="45" spans="1:3" ht="16.5" hidden="1" outlineLevel="1">
      <c r="A45" s="137" t="s">
        <v>251</v>
      </c>
      <c r="B45" s="138"/>
      <c r="C45" s="138"/>
    </row>
    <row r="46" spans="1:3" ht="16.5" hidden="1" outlineLevel="1">
      <c r="A46" s="8" t="s">
        <v>252</v>
      </c>
      <c r="B46" s="139"/>
      <c r="C46" s="139"/>
    </row>
    <row r="47" spans="1:3" ht="16.5" hidden="1" outlineLevel="1">
      <c r="A47" s="8" t="s">
        <v>248</v>
      </c>
      <c r="B47" s="139"/>
      <c r="C47" s="139"/>
    </row>
    <row r="48" spans="1:3" ht="16.5" hidden="1" outlineLevel="1">
      <c r="A48" s="8" t="s">
        <v>232</v>
      </c>
      <c r="B48" s="139"/>
      <c r="C48" s="139"/>
    </row>
    <row r="49" spans="1:3" ht="16.5" hidden="1" outlineLevel="1">
      <c r="A49" s="8" t="s">
        <v>233</v>
      </c>
      <c r="B49" s="139"/>
      <c r="C49" s="139"/>
    </row>
    <row r="50" spans="1:3" ht="16.5" hidden="1" outlineLevel="1">
      <c r="A50" s="137" t="s">
        <v>253</v>
      </c>
      <c r="B50" s="138"/>
      <c r="C50" s="138"/>
    </row>
    <row r="51" spans="1:3" ht="16.5" hidden="1" outlineLevel="1">
      <c r="A51" s="8" t="s">
        <v>254</v>
      </c>
      <c r="B51" s="139"/>
      <c r="C51" s="139"/>
    </row>
    <row r="52" spans="1:3" ht="16.5" hidden="1" outlineLevel="1">
      <c r="A52" s="8" t="s">
        <v>248</v>
      </c>
      <c r="B52" s="139"/>
      <c r="C52" s="139"/>
    </row>
    <row r="53" spans="1:3" ht="16.5" hidden="1" outlineLevel="1">
      <c r="A53" s="8" t="s">
        <v>232</v>
      </c>
      <c r="B53" s="139"/>
      <c r="C53" s="139"/>
    </row>
    <row r="54" spans="1:3" ht="16.5" hidden="1" outlineLevel="1">
      <c r="A54" s="8" t="s">
        <v>233</v>
      </c>
      <c r="B54" s="139"/>
      <c r="C54" s="139"/>
    </row>
    <row r="55" spans="1:3" ht="16.5" hidden="1" outlineLevel="1">
      <c r="A55" s="137" t="s">
        <v>255</v>
      </c>
      <c r="B55" s="138"/>
      <c r="C55" s="138"/>
    </row>
    <row r="56" spans="1:3" ht="16.5" hidden="1" outlineLevel="1">
      <c r="A56" s="8" t="s">
        <v>256</v>
      </c>
      <c r="B56" s="139"/>
      <c r="C56" s="139"/>
    </row>
    <row r="57" spans="1:3" ht="16.5" hidden="1" outlineLevel="1">
      <c r="A57" s="8" t="s">
        <v>248</v>
      </c>
      <c r="B57" s="139"/>
      <c r="C57" s="139"/>
    </row>
    <row r="58" spans="1:3" ht="16.5" hidden="1" outlineLevel="1">
      <c r="A58" s="8" t="s">
        <v>232</v>
      </c>
      <c r="B58" s="139"/>
      <c r="C58" s="139"/>
    </row>
    <row r="59" spans="1:3" ht="16.5" hidden="1" outlineLevel="1">
      <c r="A59" s="8" t="s">
        <v>233</v>
      </c>
      <c r="B59" s="139"/>
      <c r="C59" s="139"/>
    </row>
    <row r="60" spans="1:3" ht="16.5" hidden="1" outlineLevel="1">
      <c r="A60" s="137" t="s">
        <v>257</v>
      </c>
      <c r="B60" s="138"/>
      <c r="C60" s="138"/>
    </row>
    <row r="61" spans="1:3" ht="16.5" hidden="1" outlineLevel="1">
      <c r="A61" s="8" t="s">
        <v>258</v>
      </c>
      <c r="B61" s="139"/>
      <c r="C61" s="139"/>
    </row>
    <row r="62" spans="1:3" ht="16.5" hidden="1" outlineLevel="1">
      <c r="A62" s="8" t="s">
        <v>248</v>
      </c>
      <c r="B62" s="139"/>
      <c r="C62" s="139"/>
    </row>
    <row r="63" spans="1:3" ht="16.5" hidden="1" outlineLevel="1">
      <c r="A63" s="8" t="s">
        <v>232</v>
      </c>
      <c r="B63" s="139"/>
      <c r="C63" s="139"/>
    </row>
    <row r="64" spans="1:3" ht="16.5" hidden="1" outlineLevel="1">
      <c r="A64" s="8" t="s">
        <v>233</v>
      </c>
      <c r="B64" s="139"/>
      <c r="C64" s="139"/>
    </row>
    <row r="65" spans="1:3" ht="16.5" hidden="1" outlineLevel="1">
      <c r="A65" s="137" t="s">
        <v>259</v>
      </c>
      <c r="B65" s="138"/>
      <c r="C65" s="138"/>
    </row>
    <row r="66" spans="1:3" ht="16.5" hidden="1" outlineLevel="1">
      <c r="A66" s="8" t="s">
        <v>260</v>
      </c>
      <c r="B66" s="139"/>
      <c r="C66" s="139"/>
    </row>
    <row r="67" spans="1:3" ht="16.5" hidden="1" outlineLevel="1">
      <c r="A67" s="8" t="s">
        <v>248</v>
      </c>
      <c r="B67" s="139"/>
      <c r="C67" s="139"/>
    </row>
    <row r="68" spans="1:3" ht="16.5" hidden="1" outlineLevel="1">
      <c r="A68" s="8" t="s">
        <v>232</v>
      </c>
      <c r="B68" s="139"/>
      <c r="C68" s="139"/>
    </row>
    <row r="69" spans="1:3" ht="16.5" hidden="1" outlineLevel="1">
      <c r="A69" s="8" t="s">
        <v>233</v>
      </c>
      <c r="B69" s="139"/>
      <c r="C69" s="139"/>
    </row>
    <row r="70" spans="1:3" ht="16.5" hidden="1" outlineLevel="1">
      <c r="A70" s="137" t="s">
        <v>261</v>
      </c>
      <c r="B70" s="138"/>
      <c r="C70" s="138"/>
    </row>
    <row r="71" spans="1:3" ht="16.5" hidden="1" outlineLevel="1">
      <c r="A71" s="8" t="s">
        <v>262</v>
      </c>
      <c r="B71" s="139"/>
      <c r="C71" s="139"/>
    </row>
    <row r="72" spans="1:3" ht="16.5" hidden="1" outlineLevel="1">
      <c r="A72" s="8" t="s">
        <v>248</v>
      </c>
      <c r="B72" s="139"/>
      <c r="C72" s="139"/>
    </row>
    <row r="73" spans="1:3" ht="16.5" hidden="1" outlineLevel="1">
      <c r="A73" s="8" t="s">
        <v>232</v>
      </c>
      <c r="B73" s="139"/>
      <c r="C73" s="139"/>
    </row>
    <row r="74" spans="1:3" ht="16.5" hidden="1" outlineLevel="1">
      <c r="A74" s="8" t="s">
        <v>233</v>
      </c>
      <c r="B74" s="139"/>
      <c r="C74" s="139"/>
    </row>
    <row r="75" spans="1:3" ht="16.5" hidden="1" outlineLevel="1">
      <c r="A75" s="137" t="s">
        <v>263</v>
      </c>
      <c r="B75" s="138"/>
      <c r="C75" s="138"/>
    </row>
    <row r="76" spans="1:3" ht="16.5" hidden="1" outlineLevel="1">
      <c r="A76" s="8" t="s">
        <v>264</v>
      </c>
      <c r="B76" s="139"/>
      <c r="C76" s="139"/>
    </row>
    <row r="77" spans="1:3" ht="16.5" hidden="1" outlineLevel="1">
      <c r="A77" s="8" t="s">
        <v>248</v>
      </c>
      <c r="B77" s="139"/>
      <c r="C77" s="139"/>
    </row>
    <row r="78" spans="1:3" ht="16.5" hidden="1" outlineLevel="1">
      <c r="A78" s="8" t="s">
        <v>232</v>
      </c>
      <c r="B78" s="139"/>
      <c r="C78" s="139"/>
    </row>
    <row r="79" spans="1:3" ht="16.5" hidden="1" outlineLevel="1">
      <c r="A79" s="8" t="s">
        <v>233</v>
      </c>
      <c r="B79" s="139"/>
      <c r="C79" s="139"/>
    </row>
    <row r="80" spans="1:3" ht="16.5" collapsed="1">
      <c r="A80" s="137" t="s">
        <v>270</v>
      </c>
      <c r="B80" s="138"/>
      <c r="C80" s="138"/>
    </row>
    <row r="81" spans="1:3" ht="16.5">
      <c r="A81" s="8" t="s">
        <v>265</v>
      </c>
      <c r="B81" s="136">
        <f>'2_Годовой отчёт'!B14</f>
        <v>5104.336</v>
      </c>
      <c r="C81" s="136">
        <f>'2_Годовой отчёт'!C14</f>
        <v>5169.94475</v>
      </c>
    </row>
    <row r="82" spans="1:3" ht="16.5">
      <c r="A82" s="8" t="s">
        <v>233</v>
      </c>
      <c r="B82" s="136" t="s">
        <v>238</v>
      </c>
      <c r="C82" s="136" t="s">
        <v>238</v>
      </c>
    </row>
    <row r="83" spans="1:3" ht="16.5">
      <c r="A83" s="8" t="s">
        <v>266</v>
      </c>
      <c r="B83" s="140">
        <f>B81/B84</f>
        <v>3.2800000000000002</v>
      </c>
      <c r="C83" s="140">
        <f>C81/C84</f>
        <v>3.3480325058263944</v>
      </c>
    </row>
    <row r="84" spans="1:3" ht="16.5">
      <c r="A84" s="8" t="s">
        <v>267</v>
      </c>
      <c r="B84" s="136">
        <f>'2_Годовой отчёт'!B16</f>
        <v>1556.2</v>
      </c>
      <c r="C84" s="136">
        <f>'2_Годовой отчёт'!C16</f>
        <v>1544.174001</v>
      </c>
    </row>
    <row r="85" spans="1:3" ht="16.5" hidden="1" outlineLevel="1">
      <c r="A85" s="137" t="s">
        <v>268</v>
      </c>
      <c r="B85" s="144"/>
      <c r="C85" s="138"/>
    </row>
    <row r="86" spans="1:3" ht="16.5" hidden="1" outlineLevel="1">
      <c r="A86" s="8" t="s">
        <v>269</v>
      </c>
      <c r="B86" s="138"/>
      <c r="C86" s="139"/>
    </row>
    <row r="87" spans="1:3" ht="16.5" hidden="1" outlineLevel="1">
      <c r="A87" s="8" t="s">
        <v>248</v>
      </c>
      <c r="B87" s="138"/>
      <c r="C87" s="139"/>
    </row>
    <row r="88" spans="1:3" ht="16.5" hidden="1" outlineLevel="1">
      <c r="A88" s="8" t="s">
        <v>232</v>
      </c>
      <c r="B88" s="138"/>
      <c r="C88" s="139"/>
    </row>
    <row r="89" spans="1:3" ht="16.5" hidden="1" outlineLevel="1">
      <c r="A89" s="8" t="s">
        <v>233</v>
      </c>
      <c r="B89" s="138"/>
      <c r="C89" s="139"/>
    </row>
    <row r="90" spans="1:3" ht="16.5" collapsed="1">
      <c r="A90" s="13"/>
      <c r="B90" s="141"/>
      <c r="C90" s="141"/>
    </row>
    <row r="91" spans="1:3" ht="16.5">
      <c r="A91" s="13"/>
      <c r="B91" s="141"/>
      <c r="C91" s="141"/>
    </row>
  </sheetData>
  <sheetProtection/>
  <mergeCells count="5">
    <mergeCell ref="A1:C1"/>
    <mergeCell ref="B3:C3"/>
    <mergeCell ref="B4:C4"/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L18"/>
  <sheetViews>
    <sheetView zoomScale="85" zoomScaleNormal="85" zoomScalePageLayoutView="0" workbookViewId="0" topLeftCell="A1">
      <selection activeCell="G9" sqref="G9"/>
    </sheetView>
  </sheetViews>
  <sheetFormatPr defaultColWidth="9.140625" defaultRowHeight="15"/>
  <cols>
    <col min="1" max="1" width="6.140625" style="24" customWidth="1"/>
    <col min="2" max="2" width="61.8515625" style="24" customWidth="1"/>
    <col min="3" max="6" width="18.00390625" style="24" customWidth="1"/>
    <col min="7" max="7" width="24.00390625" style="24" customWidth="1"/>
    <col min="8" max="16384" width="9.140625" style="24" customWidth="1"/>
  </cols>
  <sheetData>
    <row r="1" spans="1:12" ht="50.25" customHeight="1">
      <c r="A1" s="98" t="s">
        <v>127</v>
      </c>
      <c r="B1" s="98"/>
      <c r="C1" s="98"/>
      <c r="D1" s="98"/>
      <c r="E1" s="98"/>
      <c r="F1" s="98"/>
      <c r="G1" s="23"/>
      <c r="H1" s="23"/>
      <c r="I1" s="23"/>
      <c r="J1" s="23"/>
      <c r="K1" s="23"/>
      <c r="L1" s="23"/>
    </row>
    <row r="3" spans="1:6" ht="16.5">
      <c r="A3" s="99" t="s">
        <v>128</v>
      </c>
      <c r="B3" s="99" t="s">
        <v>0</v>
      </c>
      <c r="C3" s="101" t="s">
        <v>129</v>
      </c>
      <c r="D3" s="102"/>
      <c r="E3" s="102"/>
      <c r="F3" s="103"/>
    </row>
    <row r="4" spans="1:6" ht="16.5">
      <c r="A4" s="100"/>
      <c r="B4" s="100"/>
      <c r="C4" s="26" t="s">
        <v>218</v>
      </c>
      <c r="D4" s="26" t="s">
        <v>219</v>
      </c>
      <c r="E4" s="26" t="s">
        <v>220</v>
      </c>
      <c r="F4" s="26" t="s">
        <v>221</v>
      </c>
    </row>
    <row r="5" spans="1:6" ht="16.5">
      <c r="A5" s="19">
        <v>1</v>
      </c>
      <c r="B5" s="25" t="s">
        <v>194</v>
      </c>
      <c r="C5" s="43">
        <v>0</v>
      </c>
      <c r="D5" s="43">
        <v>0</v>
      </c>
      <c r="E5" s="43">
        <v>0</v>
      </c>
      <c r="F5" s="43">
        <v>0</v>
      </c>
    </row>
    <row r="6" spans="1:6" ht="33">
      <c r="A6" s="32">
        <v>2</v>
      </c>
      <c r="B6" s="54" t="s">
        <v>190</v>
      </c>
      <c r="C6" s="43">
        <v>0</v>
      </c>
      <c r="D6" s="43">
        <v>0</v>
      </c>
      <c r="E6" s="43">
        <v>0</v>
      </c>
      <c r="F6" s="43">
        <v>0</v>
      </c>
    </row>
    <row r="7" spans="1:6" ht="33">
      <c r="A7" s="32">
        <v>3</v>
      </c>
      <c r="B7" s="54" t="s">
        <v>191</v>
      </c>
      <c r="C7" s="43" t="s">
        <v>223</v>
      </c>
      <c r="D7" s="43" t="s">
        <v>223</v>
      </c>
      <c r="E7" s="43" t="s">
        <v>223</v>
      </c>
      <c r="F7" s="43" t="s">
        <v>223</v>
      </c>
    </row>
    <row r="8" spans="1:6" ht="33">
      <c r="A8" s="32">
        <v>4</v>
      </c>
      <c r="B8" s="54" t="s">
        <v>224</v>
      </c>
      <c r="C8" s="43">
        <v>0</v>
      </c>
      <c r="D8" s="43">
        <v>0</v>
      </c>
      <c r="E8" s="43">
        <v>0</v>
      </c>
      <c r="F8" s="43">
        <v>0</v>
      </c>
    </row>
    <row r="9" spans="1:6" ht="33">
      <c r="A9" s="32">
        <v>5</v>
      </c>
      <c r="B9" s="54" t="s">
        <v>193</v>
      </c>
      <c r="C9" s="43">
        <v>0</v>
      </c>
      <c r="D9" s="43">
        <v>0</v>
      </c>
      <c r="E9" s="43">
        <v>0</v>
      </c>
      <c r="F9" s="43">
        <v>0</v>
      </c>
    </row>
    <row r="10" spans="1:6" ht="49.5">
      <c r="A10" s="32">
        <v>6</v>
      </c>
      <c r="B10" s="54" t="s">
        <v>212</v>
      </c>
      <c r="C10" s="43">
        <v>0</v>
      </c>
      <c r="D10" s="43">
        <v>0</v>
      </c>
      <c r="E10" s="43">
        <v>0</v>
      </c>
      <c r="F10" s="43">
        <v>0</v>
      </c>
    </row>
    <row r="11" spans="1:6" ht="165">
      <c r="A11" s="32">
        <v>7</v>
      </c>
      <c r="B11" s="54" t="s">
        <v>192</v>
      </c>
      <c r="C11" s="43">
        <v>0</v>
      </c>
      <c r="D11" s="43">
        <v>0</v>
      </c>
      <c r="E11" s="43">
        <v>0</v>
      </c>
      <c r="F11" s="43">
        <v>0</v>
      </c>
    </row>
    <row r="12" spans="1:6" ht="49.5">
      <c r="A12" s="32">
        <v>8</v>
      </c>
      <c r="B12" s="25" t="s">
        <v>195</v>
      </c>
      <c r="C12" s="43">
        <v>0</v>
      </c>
      <c r="D12" s="43">
        <v>0</v>
      </c>
      <c r="E12" s="43">
        <v>0</v>
      </c>
      <c r="F12" s="43">
        <v>0</v>
      </c>
    </row>
    <row r="13" spans="1:6" ht="33">
      <c r="A13" s="32">
        <v>9</v>
      </c>
      <c r="B13" s="25" t="s">
        <v>196</v>
      </c>
      <c r="C13" s="43">
        <v>0</v>
      </c>
      <c r="D13" s="43">
        <v>0</v>
      </c>
      <c r="E13" s="43">
        <v>0</v>
      </c>
      <c r="F13" s="43">
        <v>0</v>
      </c>
    </row>
    <row r="14" spans="1:6" ht="49.5">
      <c r="A14" s="32">
        <v>10</v>
      </c>
      <c r="B14" s="25" t="s">
        <v>197</v>
      </c>
      <c r="C14" s="43">
        <v>0</v>
      </c>
      <c r="D14" s="43">
        <v>0</v>
      </c>
      <c r="E14" s="43">
        <v>0</v>
      </c>
      <c r="F14" s="43">
        <v>0</v>
      </c>
    </row>
    <row r="15" ht="16.5">
      <c r="B15" s="52"/>
    </row>
    <row r="16" ht="16.5">
      <c r="B16" s="52" t="s">
        <v>213</v>
      </c>
    </row>
    <row r="17" ht="49.5">
      <c r="B17" s="52" t="s">
        <v>214</v>
      </c>
    </row>
    <row r="18" ht="16.5">
      <c r="B18" s="55" t="s">
        <v>225</v>
      </c>
    </row>
  </sheetData>
  <sheetProtection/>
  <mergeCells count="4">
    <mergeCell ref="A1:F1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A2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69.00390625" style="13" bestFit="1" customWidth="1"/>
    <col min="2" max="16384" width="9.140625" style="13" customWidth="1"/>
  </cols>
  <sheetData>
    <row r="1" ht="16.5">
      <c r="A1" s="21" t="s">
        <v>130</v>
      </c>
    </row>
    <row r="2" ht="75" customHeight="1">
      <c r="A2" s="29" t="s">
        <v>160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8"/>
  <sheetViews>
    <sheetView zoomScale="85" zoomScaleNormal="85" zoomScalePageLayoutView="0" workbookViewId="0" topLeftCell="A1">
      <selection activeCell="E19" sqref="E19"/>
    </sheetView>
  </sheetViews>
  <sheetFormatPr defaultColWidth="9.140625" defaultRowHeight="15"/>
  <cols>
    <col min="1" max="1" width="7.140625" style="13" customWidth="1"/>
    <col min="2" max="2" width="65.00390625" style="13" customWidth="1"/>
    <col min="3" max="6" width="17.28125" style="13" customWidth="1"/>
    <col min="7" max="16384" width="9.140625" style="13" customWidth="1"/>
  </cols>
  <sheetData>
    <row r="1" spans="1:6" ht="57" customHeight="1">
      <c r="A1" s="98" t="s">
        <v>131</v>
      </c>
      <c r="B1" s="98"/>
      <c r="C1" s="98"/>
      <c r="D1" s="98"/>
      <c r="E1" s="98"/>
      <c r="F1" s="98"/>
    </row>
    <row r="2" spans="1:6" ht="16.5">
      <c r="A2" s="22"/>
      <c r="B2" s="22"/>
      <c r="C2" s="28"/>
      <c r="D2" s="22"/>
      <c r="E2" s="28"/>
      <c r="F2" s="28"/>
    </row>
    <row r="3" spans="1:6" ht="16.5">
      <c r="A3" s="104" t="s">
        <v>128</v>
      </c>
      <c r="B3" s="104" t="s">
        <v>0</v>
      </c>
      <c r="C3" s="106" t="s">
        <v>129</v>
      </c>
      <c r="D3" s="107"/>
      <c r="E3" s="107"/>
      <c r="F3" s="108"/>
    </row>
    <row r="4" spans="1:6" ht="16.5">
      <c r="A4" s="105"/>
      <c r="B4" s="105"/>
      <c r="C4" s="26" t="s">
        <v>218</v>
      </c>
      <c r="D4" s="26" t="s">
        <v>219</v>
      </c>
      <c r="E4" s="26" t="s">
        <v>220</v>
      </c>
      <c r="F4" s="26" t="s">
        <v>221</v>
      </c>
    </row>
    <row r="5" spans="1:7" ht="33">
      <c r="A5" s="19">
        <v>1</v>
      </c>
      <c r="B5" s="4" t="s">
        <v>132</v>
      </c>
      <c r="C5" s="32">
        <v>0</v>
      </c>
      <c r="D5" s="32">
        <v>0</v>
      </c>
      <c r="E5" s="32">
        <v>0</v>
      </c>
      <c r="F5" s="32">
        <v>0</v>
      </c>
      <c r="G5" s="14"/>
    </row>
    <row r="6" spans="1:7" ht="33">
      <c r="A6" s="19">
        <v>2</v>
      </c>
      <c r="B6" s="4" t="s">
        <v>133</v>
      </c>
      <c r="C6" s="32">
        <v>0</v>
      </c>
      <c r="D6" s="32">
        <v>0</v>
      </c>
      <c r="E6" s="32">
        <v>0</v>
      </c>
      <c r="F6" s="32">
        <v>0</v>
      </c>
      <c r="G6" s="14"/>
    </row>
    <row r="7" spans="1:7" ht="33">
      <c r="A7" s="19">
        <v>3</v>
      </c>
      <c r="B7" s="4" t="s">
        <v>134</v>
      </c>
      <c r="C7" s="32">
        <v>0</v>
      </c>
      <c r="D7" s="32">
        <v>0</v>
      </c>
      <c r="E7" s="32">
        <v>0</v>
      </c>
      <c r="F7" s="32">
        <v>0</v>
      </c>
      <c r="G7" s="14"/>
    </row>
    <row r="8" spans="1:7" ht="16.5">
      <c r="A8" s="19">
        <v>4</v>
      </c>
      <c r="B8" s="4" t="s">
        <v>135</v>
      </c>
      <c r="C8" s="32">
        <v>24.983</v>
      </c>
      <c r="D8" s="32">
        <v>24.983</v>
      </c>
      <c r="E8" s="32">
        <v>24.983</v>
      </c>
      <c r="F8" s="32">
        <v>24.983</v>
      </c>
      <c r="G8" s="14"/>
    </row>
  </sheetData>
  <sheetProtection/>
  <mergeCells count="4">
    <mergeCell ref="A3:A4"/>
    <mergeCell ref="B3:B4"/>
    <mergeCell ref="A1:F1"/>
    <mergeCell ref="C3:F3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K3"/>
  <sheetViews>
    <sheetView zoomScalePageLayoutView="0" workbookViewId="0" topLeftCell="A1">
      <selection activeCell="L23" sqref="L23"/>
    </sheetView>
  </sheetViews>
  <sheetFormatPr defaultColWidth="9.140625" defaultRowHeight="15"/>
  <cols>
    <col min="1" max="16384" width="9.140625" style="13" customWidth="1"/>
  </cols>
  <sheetData>
    <row r="1" spans="1:11" ht="35.25" customHeight="1">
      <c r="A1" s="98" t="s">
        <v>138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3" spans="1:11" ht="66.75" customHeight="1">
      <c r="A3" s="109" t="s">
        <v>163</v>
      </c>
      <c r="B3" s="109"/>
      <c r="C3" s="109"/>
      <c r="D3" s="110" t="s">
        <v>198</v>
      </c>
      <c r="E3" s="110"/>
      <c r="F3" s="110"/>
      <c r="G3" s="110"/>
      <c r="H3" s="110"/>
      <c r="I3" s="110"/>
      <c r="J3" s="110"/>
      <c r="K3" s="29"/>
    </row>
  </sheetData>
  <sheetProtection/>
  <mergeCells count="3">
    <mergeCell ref="A1:K1"/>
    <mergeCell ref="A3:C3"/>
    <mergeCell ref="D3:J3"/>
  </mergeCells>
  <hyperlinks>
    <hyperlink ref="D3" r:id="rId1" display="http://elsib.ru/ru/o-kompanii/reguliruemye-vidy-deyatelnosti/"/>
  </hyperlinks>
  <printOptions/>
  <pageMargins left="0.7" right="0.7" top="0.75" bottom="0.75" header="0.3" footer="0.3"/>
  <pageSetup horizontalDpi="600" verticalDpi="600" orientation="portrait" paperSize="9" scale="8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Полянская М.С.</dc:creator>
  <cp:keywords/>
  <dc:description/>
  <cp:lastModifiedBy>zgmolchanova</cp:lastModifiedBy>
  <cp:lastPrinted>2012-01-20T01:56:17Z</cp:lastPrinted>
  <dcterms:created xsi:type="dcterms:W3CDTF">2011-12-16T02:54:03Z</dcterms:created>
  <dcterms:modified xsi:type="dcterms:W3CDTF">2019-04-25T07:56:52Z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