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18390" windowHeight="9750" tabRatio="925" activeTab="3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_Годовой отчёт" sheetId="4" r:id="rId4"/>
    <sheet name="3_Качество услуг" sheetId="5" r:id="rId5"/>
    <sheet name="4_Инвестпрограмма" sheetId="6" r:id="rId6"/>
    <sheet name="5_Квартальное" sheetId="7" r:id="rId7"/>
    <sheet name="6_Условия поставки" sheetId="8" r:id="rId8"/>
    <sheet name="7_Форма заявки" sheetId="9" r:id="rId9"/>
  </sheets>
  <externalReferences>
    <externalReference r:id="rId12"/>
  </externalReferences>
  <definedNames>
    <definedName name="_xlnm.Print_Area" localSheetId="3">'2_Годовой отчёт'!$A$1:$B$41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<sst xmlns="http://schemas.openxmlformats.org/spreadsheetml/2006/main" count="274" uniqueCount="226">
  <si>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</si>
  <si>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</si>
  <si>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</si>
  <si>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</si>
  <si>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</si>
  <si>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</si>
  <si>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</si>
  <si>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</si>
  <si>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</si>
  <si>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</si>
  <si>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</si>
  <si>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</si>
  <si>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</si>
  <si>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</si>
  <si>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</si>
  <si>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</si>
  <si>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</si>
  <si>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</si>
  <si>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</si>
  <si>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</si>
  <si>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</si>
  <si>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</si>
  <si>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</si>
  <si>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</si>
  <si>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</si>
  <si>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</si>
  <si>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</si>
  <si>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</si>
  <si>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</si>
  <si>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</si>
  <si>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</si>
  <si>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</si>
  <si>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</si>
  <si>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</si>
  <si>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</si>
  <si>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</si>
  <si>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</si>
  <si>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</si>
  <si>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</si>
  <si>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</si>
  <si>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</si>
  <si>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</si>
  <si>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</si>
  <si>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</si>
  <si>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</si>
  <si>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</si>
  <si>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</si>
  <si>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</si>
  <si>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</si>
  <si>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</si>
  <si>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</si>
  <si>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</si>
  <si>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</si>
  <si>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</si>
  <si>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</si>
  <si>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</si>
  <si>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</si>
  <si>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</si>
  <si>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</si>
  <si>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</si>
  <si>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</si>
  <si>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</si>
  <si>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</si>
  <si>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</si>
  <si>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</si>
  <si>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</si>
  <si>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</si>
  <si>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</si>
  <si>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</si>
  <si>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</si>
  <si>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</si>
  <si>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</si>
  <si>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</si>
  <si>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</si>
  <si>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</si>
  <si>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</si>
  <si>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</si>
  <si>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</si>
  <si>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</si>
  <si>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</si>
  <si>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</si>
  <si>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</si>
  <si>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</si>
  <si>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</si>
  <si>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</si>
  <si>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</si>
  <si>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</si>
  <si>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</si>
  <si>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</si>
  <si>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</si>
  <si>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</si>
  <si>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</si>
  <si>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</si>
  <si>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</si>
  <si>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</si>
  <si>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</si>
  <si>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</si>
  <si>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</si>
  <si>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</si>
  <si>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</si>
  <si>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</si>
  <si>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</si>
  <si>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</si>
  <si>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</si>
  <si>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</si>
  <si>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</si>
  <si>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</si>
  <si>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</si>
  <si>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</si>
  <si>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</si>
  <si>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</si>
  <si>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</si>
  <si>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</si>
  <si>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</si>
  <si>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</si>
  <si>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</si>
  <si>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</si>
  <si>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</si>
  <si>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</si>
  <si>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</si>
  <si>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</si>
  <si>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</si>
  <si>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</si>
  <si>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</si>
  <si>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</si>
  <si>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</si>
  <si>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</si>
  <si>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</si>
  <si>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</si>
  <si>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</si>
  <si>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</si>
  <si>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</si>
  <si>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</si>
  <si>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</si>
  <si>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</si>
  <si>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</si>
  <si>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</si>
  <si>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</si>
  <si>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</si>
  <si>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</si>
  <si>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</si>
  <si>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2. оплата производится: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</si>
  <si>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</si>
  <si>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</si>
  <si>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</si>
  <si>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</si>
  <si>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</si>
  <si>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</si>
  <si>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</si>
  <si>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</si>
  <si>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</si>
  <si>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</si>
  <si>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</si>
  <si>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</si>
  <si>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</si>
  <si>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</si>
  <si>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</si>
  <si>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</si>
  <si>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</si>
  <si>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</si>
  <si>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</si>
  <si>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</si>
  <si>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</si>
  <si>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</si>
  <si>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</si>
  <si>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</si>
  <si>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</si>
  <si>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</si>
  <si>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(01.04.2014) </t>
  </si>
  <si>
    <t xml:space="preserve"> Не позднее 30 дней со дня сдачи годового бухгалтерского баланса в налоговые органы (01.04.2014)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</si>
  <si>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</si>
  <si>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>10.04.2013, 10.07.2013, 10.10.13, 10.01.2014</t>
  </si>
  <si>
    <t>Ежеквартально (до 15.04.2013, 15.07.2013, 15.10.2013, 15.01.2014)</t>
  </si>
  <si>
    <t>Информация о регулируемой организации (общая информация)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</si>
  <si>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</si>
  <si>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</si>
  <si>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</si>
  <si>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</si>
  <si>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</si>
  <si>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</si>
  <si>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</si>
  <si>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</si>
  <si>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</si>
  <si>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4,539 км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</si>
  <si>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</si>
  <si>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</si>
  <si>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</si>
  <si>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</si>
  <si>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</si>
  <si>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</si>
  <si>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</si>
  <si>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</si>
  <si>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Водоснабжение, Транспортировка питьевой воды</t>
  </si>
  <si>
    <t>-</t>
  </si>
  <si>
    <t>средневзвешенная стоимость 1 кВт·ч , руб/кВтч</t>
  </si>
  <si>
    <t>б) выручка от регулируемой деятельности (тыс. рублей)</t>
  </si>
  <si>
    <t>о) количество скважин (штук)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</si>
  <si>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</si>
  <si>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</si>
  <si>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Транспортировка питьевой воды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</si>
  <si>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</si>
  <si>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</si>
  <si>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</si>
  <si>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тарифе на питьевую воду и транспортировку питьевой воды</t>
  </si>
  <si>
    <t>Приказ от 29.11.2017 №603-В
Приказ от 16.11.2017 №464-В</t>
  </si>
  <si>
    <t>с 01.01.2018 по 31.12.2018</t>
  </si>
  <si>
    <t>01.01.2018 - 30.06.2018</t>
  </si>
  <si>
    <t>01.07.2018 - 31.12.2018</t>
  </si>
  <si>
    <t>Тариф на транспортировку питьевой воды (Приказ от 16.11.2017 №464-В)</t>
  </si>
  <si>
    <t>Тариф на питьевую воду (Приказ от 29.11.2017 №603-В)</t>
  </si>
  <si>
    <t>14,54 руб./м3</t>
  </si>
  <si>
    <t>14,98 руб./м3</t>
  </si>
  <si>
    <t>17,16 руб./м3</t>
  </si>
  <si>
    <t>17,68 руб./м3</t>
  </si>
  <si>
    <t>19,78 руб./м3</t>
  </si>
  <si>
    <t>20,37 руб./м3</t>
  </si>
  <si>
    <t>Плановый показатель на 2018 год</t>
  </si>
  <si>
    <t>1 квартал 2018</t>
  </si>
  <si>
    <t>2 квартал 2018</t>
  </si>
  <si>
    <t>3 квартал 2018</t>
  </si>
  <si>
    <t>4 квартал 2018</t>
  </si>
  <si>
    <t xml:space="preserve">*Примечание: </t>
  </si>
  <si>
    <t xml:space="preserve">  - вода со скважин не используется;</t>
  </si>
  <si>
    <t xml:space="preserve">  -  пробы воды не производятся, т.к. вода поступает от сетей МУП "Горводоканал".</t>
  </si>
  <si>
    <t>Значение*</t>
  </si>
  <si>
    <t>Фактический показатель за 2018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</si>
</sst>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0.0%"/>
    <numFmt numFmtId="181" formatCode="0.0000"/>
    <numFmt numFmtId="182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 indent="3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 wrapText="1"/>
    </xf>
    <xf numFmtId="0" fontId="47" fillId="0" borderId="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176" fontId="47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47" fillId="2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2" fillId="0" borderId="0" xfId="42" applyAlignment="1" applyProtection="1">
      <alignment horizontal="left" vertical="center" wrapText="1"/>
      <protection/>
    </xf>
    <xf numFmtId="3" fontId="47" fillId="0" borderId="10" xfId="0" applyNumberFormat="1" applyFont="1" applyFill="1" applyBorder="1" applyAlignment="1">
      <alignment horizontal="center" vertical="center"/>
    </xf>
    <xf numFmtId="180" fontId="3" fillId="0" borderId="10" xfId="57" applyNumberFormat="1" applyFont="1" applyFill="1" applyBorder="1" applyAlignment="1">
      <alignment horizontal="center" vertical="center"/>
    </xf>
    <xf numFmtId="14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2;&#1072;_&#1080;_&#1060;&#1080;&#1085;&#1072;&#1085;&#1089;&#1099;\03_&#1042;&#1085;&#1091;&#1090;&#1088;&#1077;&#1085;&#1085;&#1103;&#1103;\&#1069;&#1082;&#1086;&#1085;&#1086;&#1084;&#1080;&#1082;&#1072;\&#1058;&#1072;&#1088;&#1080;&#1092;&#1086;&#1086;&#1073;&#1088;&#1072;&#1079;&#1086;&#1074;&#1072;&#1085;&#1080;&#1077;\&#1058;&#1072;&#1088;&#1080;&#1092;%20&#1085;&#1072;%202020\_1_&#1074;&#1086;&#1076;&#1072;%202020\&#1056;&#1072;&#1089;&#1095;&#1077;&#1090;%20&#1087;&#1086;%20&#1090;&#1088;&#1072;&#1085;&#1089;&#1087;&#1086;&#1088;&#1090;-&#1082;&#1077;%20&#1074;&#1086;&#1076;&#1099;%20&#1087;&#1086;%201746-&#1101;%20&#1082;&#1086;&#1088;-&#1082;&#1072;%202020&#1075;&#1075;.%20&#1044;&#1051;&#1071;%20&#1047;&#1040;&#1055;&#1054;&#1051;&#1053;&#1045;&#1053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 Баланс Вода"/>
      <sheetName val="П2.1.2 Приобретение ээ"/>
      <sheetName val="П2.1.2. ЭЭ"/>
      <sheetName val="П2.2.1 ФОТ по видам деят."/>
      <sheetName val="П2 Смета"/>
      <sheetName val="П2.1.6 Хол.вода"/>
      <sheetName val="расч.естественной убыли"/>
      <sheetName val="П3 Индексы"/>
      <sheetName val="П4 Расчет тарифа"/>
      <sheetName val="П6.2. ЭЭ"/>
      <sheetName val="расчёт ЭЭ"/>
      <sheetName val="П6.3. Неподконт."/>
      <sheetName val="П 6.6.Экономия ОР"/>
      <sheetName val="П6.7.Экономия ЭЭ"/>
      <sheetName val="П 6.8 Экономия ХВ"/>
      <sheetName val="П7 Расчет тарифа"/>
      <sheetName val="СВОД "/>
      <sheetName val="2018_Смета"/>
      <sheetName val="Объем 2017"/>
      <sheetName val="ОС"/>
      <sheetName val="расчёт водопотребления"/>
      <sheetName val="реестр_сч.ф"/>
      <sheetName val="транзит_2020"/>
      <sheetName val="Выручка_транзит"/>
      <sheetName val="ПП_2020"/>
      <sheetName val="Объем реализации"/>
    </sheetNames>
    <sheetDataSet>
      <sheetData sheetId="0">
        <row r="23">
          <cell r="H23">
            <v>115.95000000000002</v>
          </cell>
          <cell r="I23">
            <v>123.32032600000002</v>
          </cell>
        </row>
        <row r="27">
          <cell r="I27">
            <v>0.868926671424</v>
          </cell>
        </row>
        <row r="49">
          <cell r="I49">
            <v>20.877178</v>
          </cell>
        </row>
      </sheetData>
      <sheetData sheetId="4">
        <row r="23">
          <cell r="I23">
            <v>12.815348318488127</v>
          </cell>
        </row>
        <row r="25">
          <cell r="I25">
            <v>992.6261443675244</v>
          </cell>
        </row>
        <row r="44">
          <cell r="I44">
            <v>281.2620024113</v>
          </cell>
        </row>
        <row r="45">
          <cell r="I45">
            <v>58.17835</v>
          </cell>
        </row>
        <row r="49">
          <cell r="I49">
            <v>255.43144583174512</v>
          </cell>
        </row>
        <row r="50">
          <cell r="I50">
            <v>81.33956674279094</v>
          </cell>
        </row>
        <row r="51">
          <cell r="I51">
            <v>24.653064396984146</v>
          </cell>
        </row>
        <row r="54">
          <cell r="I54">
            <v>220.06247199825668</v>
          </cell>
        </row>
        <row r="62">
          <cell r="I62">
            <v>157.22348068072756</v>
          </cell>
        </row>
        <row r="80">
          <cell r="I80">
            <v>303.33696</v>
          </cell>
        </row>
        <row r="87">
          <cell r="I87">
            <v>9.184135030285624</v>
          </cell>
        </row>
        <row r="95">
          <cell r="I95">
            <v>36.736540121142504</v>
          </cell>
        </row>
      </sheetData>
      <sheetData sheetId="9">
        <row r="12">
          <cell r="E12">
            <v>64.16487913587919</v>
          </cell>
        </row>
        <row r="39">
          <cell r="E39">
            <v>3.31241955169476</v>
          </cell>
        </row>
      </sheetData>
      <sheetData sheetId="23">
        <row r="13">
          <cell r="AB13">
            <v>418939.77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6" t="s">
        <v>137</v>
      </c>
    </row>
    <row r="5" spans="2:12" ht="16.5">
      <c r="B5" s="29" t="s">
        <v>48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16.5">
      <c r="B6" s="29" t="s">
        <v>32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2:12" ht="34.5" customHeight="1">
      <c r="B7" s="28" t="s">
        <v>44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6.5">
      <c r="B8" s="29" t="s">
        <v>47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47.25" customHeight="1">
      <c r="B9" s="65" t="s">
        <v>128</v>
      </c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6.5">
      <c r="B10" s="29" t="s">
        <v>49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31.5" customHeight="1">
      <c r="B11" s="28" t="s">
        <v>132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:G37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1" t="s">
        <v>50</v>
      </c>
      <c r="B2" s="71"/>
      <c r="C2" s="71"/>
      <c r="D2" s="71"/>
      <c r="E2" s="71"/>
      <c r="F2" s="71"/>
      <c r="G2" s="71"/>
    </row>
    <row r="4" spans="1:7" ht="38.25">
      <c r="A4" s="18" t="s">
        <v>42</v>
      </c>
      <c r="B4" s="17" t="s">
        <v>4</v>
      </c>
      <c r="C4" s="18" t="s">
        <v>5</v>
      </c>
      <c r="D4" s="18" t="s">
        <v>1</v>
      </c>
      <c r="E4" s="18" t="s">
        <v>23</v>
      </c>
      <c r="F4" s="18" t="s">
        <v>51</v>
      </c>
      <c r="G4" s="18" t="s">
        <v>2</v>
      </c>
    </row>
    <row r="5" spans="1:7" ht="29.25" customHeight="1">
      <c r="A5" s="72">
        <v>34</v>
      </c>
      <c r="B5" s="73" t="s">
        <v>3</v>
      </c>
      <c r="C5" s="20" t="s">
        <v>52</v>
      </c>
      <c r="D5" s="72" t="s">
        <v>53</v>
      </c>
      <c r="E5" s="72" t="s">
        <v>43</v>
      </c>
      <c r="F5" s="72"/>
      <c r="G5" s="72" t="s">
        <v>40</v>
      </c>
    </row>
    <row r="6" spans="1:7" ht="29.25" customHeight="1">
      <c r="A6" s="69"/>
      <c r="B6" s="74"/>
      <c r="C6" s="20" t="s">
        <v>54</v>
      </c>
      <c r="D6" s="69"/>
      <c r="E6" s="69"/>
      <c r="F6" s="69"/>
      <c r="G6" s="69"/>
    </row>
    <row r="7" spans="1:7" ht="29.25" customHeight="1">
      <c r="A7" s="69"/>
      <c r="B7" s="74"/>
      <c r="C7" s="20" t="s">
        <v>55</v>
      </c>
      <c r="D7" s="69"/>
      <c r="E7" s="69"/>
      <c r="F7" s="69"/>
      <c r="G7" s="69"/>
    </row>
    <row r="8" spans="1:7" ht="33">
      <c r="A8" s="69"/>
      <c r="B8" s="74"/>
      <c r="C8" s="20" t="s">
        <v>56</v>
      </c>
      <c r="D8" s="69"/>
      <c r="E8" s="69"/>
      <c r="F8" s="69"/>
      <c r="G8" s="69"/>
    </row>
    <row r="9" spans="1:7" ht="26.25" customHeight="1">
      <c r="A9" s="70"/>
      <c r="B9" s="75"/>
      <c r="C9" s="20" t="s">
        <v>57</v>
      </c>
      <c r="D9" s="70"/>
      <c r="E9" s="70"/>
      <c r="F9" s="70"/>
      <c r="G9" s="70"/>
    </row>
    <row r="10" spans="1:7" ht="89.25" customHeight="1">
      <c r="A10" s="72">
        <v>36</v>
      </c>
      <c r="B10" s="73" t="s">
        <v>58</v>
      </c>
      <c r="C10" s="20" t="s">
        <v>59</v>
      </c>
      <c r="D10" s="72"/>
      <c r="E10" s="72" t="s">
        <v>168</v>
      </c>
      <c r="F10" s="68">
        <v>41718</v>
      </c>
      <c r="G10" s="72" t="s">
        <v>60</v>
      </c>
    </row>
    <row r="11" spans="1:7" ht="16.5">
      <c r="A11" s="69"/>
      <c r="B11" s="74"/>
      <c r="C11" s="20" t="s">
        <v>6</v>
      </c>
      <c r="D11" s="69"/>
      <c r="E11" s="69"/>
      <c r="F11" s="69"/>
      <c r="G11" s="69"/>
    </row>
    <row r="12" spans="1:7" ht="33">
      <c r="A12" s="69"/>
      <c r="B12" s="74"/>
      <c r="C12" s="20" t="s">
        <v>7</v>
      </c>
      <c r="D12" s="69"/>
      <c r="E12" s="69"/>
      <c r="F12" s="69"/>
      <c r="G12" s="69"/>
    </row>
    <row r="13" spans="1:7" ht="24.75" customHeight="1">
      <c r="A13" s="69"/>
      <c r="B13" s="74"/>
      <c r="C13" s="21" t="s">
        <v>61</v>
      </c>
      <c r="D13" s="69"/>
      <c r="E13" s="69"/>
      <c r="F13" s="69"/>
      <c r="G13" s="69"/>
    </row>
    <row r="14" spans="1:7" ht="32.25" customHeight="1">
      <c r="A14" s="69"/>
      <c r="B14" s="74"/>
      <c r="C14" s="21" t="s">
        <v>62</v>
      </c>
      <c r="D14" s="69"/>
      <c r="E14" s="69"/>
      <c r="F14" s="69"/>
      <c r="G14" s="69"/>
    </row>
    <row r="15" spans="1:7" ht="24.75" customHeight="1">
      <c r="A15" s="69"/>
      <c r="B15" s="74"/>
      <c r="C15" s="21" t="s">
        <v>8</v>
      </c>
      <c r="D15" s="69"/>
      <c r="E15" s="69"/>
      <c r="F15" s="69"/>
      <c r="G15" s="69"/>
    </row>
    <row r="16" spans="1:7" ht="24.75" customHeight="1">
      <c r="A16" s="69"/>
      <c r="B16" s="74"/>
      <c r="C16" s="21" t="s">
        <v>9</v>
      </c>
      <c r="D16" s="69"/>
      <c r="E16" s="69"/>
      <c r="F16" s="69"/>
      <c r="G16" s="69"/>
    </row>
    <row r="17" spans="1:7" ht="31.5" customHeight="1">
      <c r="A17" s="69"/>
      <c r="B17" s="74"/>
      <c r="C17" s="21" t="s">
        <v>10</v>
      </c>
      <c r="D17" s="69"/>
      <c r="E17" s="69"/>
      <c r="F17" s="69"/>
      <c r="G17" s="69"/>
    </row>
    <row r="18" spans="1:7" ht="24.75" customHeight="1">
      <c r="A18" s="69"/>
      <c r="B18" s="74"/>
      <c r="C18" s="21" t="s">
        <v>11</v>
      </c>
      <c r="D18" s="69"/>
      <c r="E18" s="69"/>
      <c r="F18" s="69"/>
      <c r="G18" s="69"/>
    </row>
    <row r="19" spans="1:7" ht="24.75" customHeight="1">
      <c r="A19" s="69"/>
      <c r="B19" s="74"/>
      <c r="C19" s="21" t="s">
        <v>12</v>
      </c>
      <c r="D19" s="69"/>
      <c r="E19" s="69"/>
      <c r="F19" s="69"/>
      <c r="G19" s="69"/>
    </row>
    <row r="20" spans="1:7" ht="24.75" customHeight="1">
      <c r="A20" s="69"/>
      <c r="B20" s="74"/>
      <c r="C20" s="21" t="s">
        <v>13</v>
      </c>
      <c r="D20" s="69"/>
      <c r="E20" s="69"/>
      <c r="F20" s="69"/>
      <c r="G20" s="69"/>
    </row>
    <row r="21" spans="1:7" ht="33.75" customHeight="1">
      <c r="A21" s="69"/>
      <c r="B21" s="74"/>
      <c r="C21" s="21" t="s">
        <v>14</v>
      </c>
      <c r="D21" s="69"/>
      <c r="E21" s="69"/>
      <c r="F21" s="69"/>
      <c r="G21" s="69"/>
    </row>
    <row r="22" spans="1:7" ht="16.5">
      <c r="A22" s="69"/>
      <c r="B22" s="74"/>
      <c r="C22" s="20" t="s">
        <v>15</v>
      </c>
      <c r="D22" s="69"/>
      <c r="E22" s="69"/>
      <c r="F22" s="69"/>
      <c r="G22" s="69"/>
    </row>
    <row r="23" spans="1:7" ht="49.5">
      <c r="A23" s="69"/>
      <c r="B23" s="74"/>
      <c r="C23" s="20" t="s">
        <v>63</v>
      </c>
      <c r="D23" s="69"/>
      <c r="E23" s="69"/>
      <c r="F23" s="69"/>
      <c r="G23" s="69"/>
    </row>
    <row r="24" spans="1:7" ht="16.5">
      <c r="A24" s="69"/>
      <c r="B24" s="74"/>
      <c r="C24" s="20" t="s">
        <v>16</v>
      </c>
      <c r="D24" s="69"/>
      <c r="E24" s="69"/>
      <c r="F24" s="69"/>
      <c r="G24" s="69"/>
    </row>
    <row r="25" spans="1:7" ht="33">
      <c r="A25" s="69"/>
      <c r="B25" s="74"/>
      <c r="C25" s="20" t="s">
        <v>17</v>
      </c>
      <c r="D25" s="69"/>
      <c r="E25" s="69"/>
      <c r="F25" s="69"/>
      <c r="G25" s="69"/>
    </row>
    <row r="26" spans="1:7" ht="16.5">
      <c r="A26" s="69"/>
      <c r="B26" s="74"/>
      <c r="C26" s="20" t="s">
        <v>64</v>
      </c>
      <c r="D26" s="69"/>
      <c r="E26" s="69"/>
      <c r="F26" s="69"/>
      <c r="G26" s="69"/>
    </row>
    <row r="27" spans="1:7" ht="16.5">
      <c r="A27" s="69"/>
      <c r="B27" s="74"/>
      <c r="C27" s="20" t="s">
        <v>65</v>
      </c>
      <c r="D27" s="69"/>
      <c r="E27" s="69"/>
      <c r="F27" s="69"/>
      <c r="G27" s="69"/>
    </row>
    <row r="28" spans="1:7" ht="16.5">
      <c r="A28" s="69"/>
      <c r="B28" s="74"/>
      <c r="C28" s="20" t="s">
        <v>66</v>
      </c>
      <c r="D28" s="69"/>
      <c r="E28" s="69"/>
      <c r="F28" s="69"/>
      <c r="G28" s="69"/>
    </row>
    <row r="29" spans="1:7" ht="33">
      <c r="A29" s="69"/>
      <c r="B29" s="74"/>
      <c r="C29" s="20" t="s">
        <v>67</v>
      </c>
      <c r="D29" s="69"/>
      <c r="E29" s="69"/>
      <c r="F29" s="69"/>
      <c r="G29" s="69"/>
    </row>
    <row r="30" spans="1:7" ht="16.5">
      <c r="A30" s="69"/>
      <c r="B30" s="74"/>
      <c r="C30" s="20" t="s">
        <v>68</v>
      </c>
      <c r="D30" s="69"/>
      <c r="E30" s="69"/>
      <c r="F30" s="69"/>
      <c r="G30" s="69"/>
    </row>
    <row r="31" spans="1:7" ht="16.5">
      <c r="A31" s="69"/>
      <c r="B31" s="74"/>
      <c r="C31" s="20" t="s">
        <v>69</v>
      </c>
      <c r="D31" s="69"/>
      <c r="E31" s="69"/>
      <c r="F31" s="69"/>
      <c r="G31" s="69"/>
    </row>
    <row r="32" spans="1:7" ht="16.5">
      <c r="A32" s="69"/>
      <c r="B32" s="74"/>
      <c r="C32" s="20" t="s">
        <v>70</v>
      </c>
      <c r="D32" s="69"/>
      <c r="E32" s="69"/>
      <c r="F32" s="69"/>
      <c r="G32" s="69"/>
    </row>
    <row r="33" spans="1:7" ht="16.5">
      <c r="A33" s="69"/>
      <c r="B33" s="74"/>
      <c r="C33" s="20" t="s">
        <v>71</v>
      </c>
      <c r="D33" s="69"/>
      <c r="E33" s="69"/>
      <c r="F33" s="69"/>
      <c r="G33" s="69"/>
    </row>
    <row r="34" spans="1:7" ht="16.5">
      <c r="A34" s="69"/>
      <c r="B34" s="74"/>
      <c r="C34" s="20" t="s">
        <v>72</v>
      </c>
      <c r="D34" s="69"/>
      <c r="E34" s="69"/>
      <c r="F34" s="69"/>
      <c r="G34" s="69"/>
    </row>
    <row r="35" spans="1:7" ht="16.5">
      <c r="A35" s="69"/>
      <c r="B35" s="74"/>
      <c r="C35" s="20" t="s">
        <v>73</v>
      </c>
      <c r="D35" s="69"/>
      <c r="E35" s="69"/>
      <c r="F35" s="69"/>
      <c r="G35" s="69"/>
    </row>
    <row r="36" spans="1:7" ht="16.5">
      <c r="A36" s="69"/>
      <c r="B36" s="74"/>
      <c r="C36" s="20" t="s">
        <v>74</v>
      </c>
      <c r="D36" s="69"/>
      <c r="E36" s="69"/>
      <c r="F36" s="69"/>
      <c r="G36" s="69"/>
    </row>
    <row r="37" spans="1:7" ht="33">
      <c r="A37" s="70"/>
      <c r="B37" s="75"/>
      <c r="C37" s="20" t="s">
        <v>75</v>
      </c>
      <c r="D37" s="70"/>
      <c r="E37" s="70"/>
      <c r="F37" s="70"/>
      <c r="G37" s="70"/>
    </row>
    <row r="38" spans="1:7" ht="89.25" customHeight="1">
      <c r="A38" s="72">
        <v>37</v>
      </c>
      <c r="B38" s="73" t="s">
        <v>76</v>
      </c>
      <c r="C38" s="20" t="s">
        <v>77</v>
      </c>
      <c r="D38" s="72"/>
      <c r="E38" s="72" t="s">
        <v>169</v>
      </c>
      <c r="F38" s="68">
        <v>41718</v>
      </c>
      <c r="G38" s="72" t="s">
        <v>41</v>
      </c>
    </row>
    <row r="39" spans="1:7" ht="33">
      <c r="A39" s="69"/>
      <c r="B39" s="74"/>
      <c r="C39" s="20" t="s">
        <v>78</v>
      </c>
      <c r="D39" s="69"/>
      <c r="E39" s="69"/>
      <c r="F39" s="69"/>
      <c r="G39" s="69"/>
    </row>
    <row r="40" spans="1:7" ht="16.5">
      <c r="A40" s="69"/>
      <c r="B40" s="74"/>
      <c r="C40" s="20" t="s">
        <v>79</v>
      </c>
      <c r="D40" s="69"/>
      <c r="E40" s="69"/>
      <c r="F40" s="69"/>
      <c r="G40" s="69"/>
    </row>
    <row r="41" spans="1:7" ht="16.5">
      <c r="A41" s="69"/>
      <c r="B41" s="74"/>
      <c r="C41" s="22" t="s">
        <v>80</v>
      </c>
      <c r="D41" s="69"/>
      <c r="E41" s="69"/>
      <c r="F41" s="69"/>
      <c r="G41" s="69"/>
    </row>
    <row r="42" spans="1:7" ht="16.5">
      <c r="A42" s="69"/>
      <c r="B42" s="74"/>
      <c r="C42" s="22" t="s">
        <v>81</v>
      </c>
      <c r="D42" s="69"/>
      <c r="E42" s="69"/>
      <c r="F42" s="69"/>
      <c r="G42" s="69"/>
    </row>
    <row r="43" spans="1:7" ht="16.5">
      <c r="A43" s="69"/>
      <c r="B43" s="74"/>
      <c r="C43" s="22" t="s">
        <v>82</v>
      </c>
      <c r="D43" s="69"/>
      <c r="E43" s="69"/>
      <c r="F43" s="69"/>
      <c r="G43" s="69"/>
    </row>
    <row r="44" spans="1:7" ht="16.5">
      <c r="A44" s="69"/>
      <c r="B44" s="74"/>
      <c r="C44" s="22" t="s">
        <v>83</v>
      </c>
      <c r="D44" s="69"/>
      <c r="E44" s="69"/>
      <c r="F44" s="69"/>
      <c r="G44" s="69"/>
    </row>
    <row r="45" spans="1:7" ht="16.5">
      <c r="A45" s="69"/>
      <c r="B45" s="74"/>
      <c r="C45" s="22" t="s">
        <v>84</v>
      </c>
      <c r="D45" s="69"/>
      <c r="E45" s="69"/>
      <c r="F45" s="69"/>
      <c r="G45" s="69"/>
    </row>
    <row r="46" spans="1:7" ht="33">
      <c r="A46" s="69"/>
      <c r="B46" s="74"/>
      <c r="C46" s="20" t="s">
        <v>85</v>
      </c>
      <c r="D46" s="69"/>
      <c r="E46" s="69"/>
      <c r="F46" s="69"/>
      <c r="G46" s="69"/>
    </row>
    <row r="47" spans="1:7" ht="16.5">
      <c r="A47" s="69"/>
      <c r="B47" s="74"/>
      <c r="C47" s="22" t="s">
        <v>80</v>
      </c>
      <c r="D47" s="69"/>
      <c r="E47" s="69"/>
      <c r="F47" s="69"/>
      <c r="G47" s="69"/>
    </row>
    <row r="48" spans="1:7" ht="16.5">
      <c r="A48" s="69"/>
      <c r="B48" s="74"/>
      <c r="C48" s="22" t="s">
        <v>81</v>
      </c>
      <c r="D48" s="69"/>
      <c r="E48" s="69"/>
      <c r="F48" s="69"/>
      <c r="G48" s="69"/>
    </row>
    <row r="49" spans="1:7" ht="16.5">
      <c r="A49" s="69"/>
      <c r="B49" s="74"/>
      <c r="C49" s="22" t="s">
        <v>86</v>
      </c>
      <c r="D49" s="69"/>
      <c r="E49" s="69"/>
      <c r="F49" s="69"/>
      <c r="G49" s="69"/>
    </row>
    <row r="50" spans="1:7" ht="16.5">
      <c r="A50" s="69"/>
      <c r="B50" s="74"/>
      <c r="C50" s="22" t="s">
        <v>83</v>
      </c>
      <c r="D50" s="69"/>
      <c r="E50" s="69"/>
      <c r="F50" s="69"/>
      <c r="G50" s="69"/>
    </row>
    <row r="51" spans="1:7" ht="16.5">
      <c r="A51" s="70"/>
      <c r="B51" s="75"/>
      <c r="C51" s="22" t="s">
        <v>87</v>
      </c>
      <c r="D51" s="70"/>
      <c r="E51" s="70"/>
      <c r="F51" s="70"/>
      <c r="G51" s="70"/>
    </row>
    <row r="52" spans="1:7" ht="25.5" customHeight="1">
      <c r="A52" s="72">
        <v>38</v>
      </c>
      <c r="B52" s="73" t="s">
        <v>88</v>
      </c>
      <c r="C52" s="20" t="s">
        <v>18</v>
      </c>
      <c r="D52" s="72" t="s">
        <v>89</v>
      </c>
      <c r="E52" s="72" t="s">
        <v>170</v>
      </c>
      <c r="F52" s="68">
        <v>41718</v>
      </c>
      <c r="G52" s="72" t="s">
        <v>41</v>
      </c>
    </row>
    <row r="53" spans="1:7" ht="16.5">
      <c r="A53" s="69"/>
      <c r="B53" s="74"/>
      <c r="C53" s="20" t="s">
        <v>19</v>
      </c>
      <c r="D53" s="69"/>
      <c r="E53" s="69"/>
      <c r="F53" s="69"/>
      <c r="G53" s="69"/>
    </row>
    <row r="54" spans="1:7" ht="33">
      <c r="A54" s="69"/>
      <c r="B54" s="74"/>
      <c r="C54" s="20" t="s">
        <v>20</v>
      </c>
      <c r="D54" s="69"/>
      <c r="E54" s="69"/>
      <c r="F54" s="69"/>
      <c r="G54" s="69"/>
    </row>
    <row r="55" spans="1:7" ht="33">
      <c r="A55" s="69"/>
      <c r="B55" s="74"/>
      <c r="C55" s="20" t="s">
        <v>21</v>
      </c>
      <c r="D55" s="69"/>
      <c r="E55" s="69"/>
      <c r="F55" s="69"/>
      <c r="G55" s="69"/>
    </row>
    <row r="56" spans="1:7" ht="33">
      <c r="A56" s="70"/>
      <c r="B56" s="75"/>
      <c r="C56" s="20" t="s">
        <v>22</v>
      </c>
      <c r="D56" s="70"/>
      <c r="E56" s="70"/>
      <c r="F56" s="70"/>
      <c r="G56" s="70"/>
    </row>
    <row r="57" spans="1:7" ht="16.5">
      <c r="A57" s="72">
        <v>40</v>
      </c>
      <c r="B57" s="73" t="s">
        <v>90</v>
      </c>
      <c r="C57" s="20" t="s">
        <v>91</v>
      </c>
      <c r="D57" s="72"/>
      <c r="E57" s="72" t="s">
        <v>172</v>
      </c>
      <c r="F57" s="72" t="s">
        <v>171</v>
      </c>
      <c r="G57" s="72" t="s">
        <v>41</v>
      </c>
    </row>
    <row r="58" spans="1:7" ht="16.5">
      <c r="A58" s="69"/>
      <c r="B58" s="74"/>
      <c r="C58" s="20" t="s">
        <v>92</v>
      </c>
      <c r="D58" s="69"/>
      <c r="E58" s="69"/>
      <c r="F58" s="69"/>
      <c r="G58" s="69"/>
    </row>
    <row r="59" spans="1:7" ht="33">
      <c r="A59" s="69"/>
      <c r="B59" s="74"/>
      <c r="C59" s="20" t="s">
        <v>93</v>
      </c>
      <c r="D59" s="69"/>
      <c r="E59" s="69"/>
      <c r="F59" s="69"/>
      <c r="G59" s="69"/>
    </row>
    <row r="60" spans="1:7" ht="49.5">
      <c r="A60" s="70"/>
      <c r="B60" s="75"/>
      <c r="C60" s="20" t="s">
        <v>94</v>
      </c>
      <c r="D60" s="70"/>
      <c r="E60" s="70"/>
      <c r="F60" s="70"/>
      <c r="G60" s="70"/>
    </row>
    <row r="61" spans="1:7" ht="63.75">
      <c r="A61" s="23">
        <v>41</v>
      </c>
      <c r="B61" s="24" t="s">
        <v>95</v>
      </c>
      <c r="C61" s="20" t="s">
        <v>96</v>
      </c>
      <c r="D61" s="25"/>
      <c r="E61" s="23" t="s">
        <v>43</v>
      </c>
      <c r="F61" s="23"/>
      <c r="G61" s="23" t="s">
        <v>41</v>
      </c>
    </row>
    <row r="62" spans="1:7" ht="16.5">
      <c r="A62" s="72">
        <v>42</v>
      </c>
      <c r="B62" s="73" t="s">
        <v>97</v>
      </c>
      <c r="C62" s="20" t="s">
        <v>98</v>
      </c>
      <c r="D62" s="72"/>
      <c r="E62" s="72" t="s">
        <v>43</v>
      </c>
      <c r="F62" s="72"/>
      <c r="G62" s="72" t="s">
        <v>41</v>
      </c>
    </row>
    <row r="63" spans="1:7" ht="33">
      <c r="A63" s="69"/>
      <c r="B63" s="74"/>
      <c r="C63" s="20" t="s">
        <v>99</v>
      </c>
      <c r="D63" s="69"/>
      <c r="E63" s="69"/>
      <c r="F63" s="69"/>
      <c r="G63" s="69"/>
    </row>
    <row r="64" spans="1:7" ht="49.5">
      <c r="A64" s="69"/>
      <c r="B64" s="74"/>
      <c r="C64" s="20" t="s">
        <v>100</v>
      </c>
      <c r="D64" s="69"/>
      <c r="E64" s="69"/>
      <c r="F64" s="69"/>
      <c r="G64" s="69"/>
    </row>
    <row r="65" spans="1:7" ht="33">
      <c r="A65" s="70"/>
      <c r="B65" s="75"/>
      <c r="C65" s="20" t="s">
        <v>101</v>
      </c>
      <c r="D65" s="70"/>
      <c r="E65" s="70"/>
      <c r="F65" s="70"/>
      <c r="G65" s="70"/>
    </row>
  </sheetData>
  <sheetProtection/>
  <mergeCells count="37"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  <mergeCell ref="B38:B51"/>
    <mergeCell ref="D38:D51"/>
    <mergeCell ref="A57:A60"/>
    <mergeCell ref="B57:B60"/>
    <mergeCell ref="D57:D60"/>
    <mergeCell ref="A52:A56"/>
    <mergeCell ref="B52:B56"/>
    <mergeCell ref="D52:D56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N3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5"/>
  <cols>
    <col min="1" max="1" width="63.57421875" style="6" customWidth="1"/>
    <col min="2" max="5" width="17.140625" style="6" customWidth="1"/>
    <col min="6" max="16384" width="9.140625" style="6" customWidth="1"/>
  </cols>
  <sheetData>
    <row r="1" spans="1:4" ht="16.5">
      <c r="A1" s="84" t="s">
        <v>173</v>
      </c>
      <c r="B1" s="84"/>
      <c r="C1" s="84"/>
      <c r="D1" s="84"/>
    </row>
    <row r="3" spans="1:5" ht="33.75" customHeight="1">
      <c r="A3" s="7" t="s">
        <v>174</v>
      </c>
      <c r="B3" s="83" t="s">
        <v>200</v>
      </c>
      <c r="C3" s="87"/>
      <c r="D3" s="87"/>
      <c r="E3" s="88"/>
    </row>
    <row r="4" spans="1:5" ht="67.5" customHeight="1">
      <c r="A4" s="7" t="s">
        <v>175</v>
      </c>
      <c r="B4" s="83" t="s">
        <v>176</v>
      </c>
      <c r="C4" s="87"/>
      <c r="D4" s="87"/>
      <c r="E4" s="88"/>
    </row>
    <row r="5" spans="1:5" ht="16.5">
      <c r="A5" s="7" t="s">
        <v>25</v>
      </c>
      <c r="B5" s="76">
        <v>5403102702</v>
      </c>
      <c r="C5" s="77"/>
      <c r="D5" s="77"/>
      <c r="E5" s="78"/>
    </row>
    <row r="6" spans="1:5" ht="16.5">
      <c r="A6" s="7" t="s">
        <v>26</v>
      </c>
      <c r="B6" s="76">
        <v>546050001</v>
      </c>
      <c r="C6" s="77"/>
      <c r="D6" s="77"/>
      <c r="E6" s="78"/>
    </row>
    <row r="7" spans="1:5" ht="107.25" customHeight="1">
      <c r="A7" s="7" t="s">
        <v>177</v>
      </c>
      <c r="B7" s="83" t="s">
        <v>178</v>
      </c>
      <c r="C7" s="77"/>
      <c r="D7" s="77"/>
      <c r="E7" s="78"/>
    </row>
    <row r="8" spans="1:5" ht="16.5">
      <c r="A8" s="7" t="s">
        <v>179</v>
      </c>
      <c r="B8" s="83" t="s">
        <v>180</v>
      </c>
      <c r="C8" s="77"/>
      <c r="D8" s="77"/>
      <c r="E8" s="78"/>
    </row>
    <row r="9" spans="1:5" ht="16.5" customHeight="1">
      <c r="A9" s="7" t="s">
        <v>181</v>
      </c>
      <c r="B9" s="83" t="s">
        <v>192</v>
      </c>
      <c r="C9" s="77"/>
      <c r="D9" s="77"/>
      <c r="E9" s="78"/>
    </row>
    <row r="10" spans="1:5" ht="33">
      <c r="A10" s="7" t="s">
        <v>182</v>
      </c>
      <c r="B10" s="49" t="s">
        <v>183</v>
      </c>
      <c r="C10" s="47"/>
      <c r="D10" s="47"/>
      <c r="E10" s="48"/>
    </row>
    <row r="11" spans="1:5" ht="16.5">
      <c r="A11" s="7" t="s">
        <v>184</v>
      </c>
      <c r="B11" s="49" t="s">
        <v>185</v>
      </c>
      <c r="C11" s="47"/>
      <c r="D11" s="47"/>
      <c r="E11" s="48"/>
    </row>
    <row r="12" spans="1:5" ht="16.5">
      <c r="A12" s="7" t="s">
        <v>186</v>
      </c>
      <c r="B12" s="49" t="s">
        <v>187</v>
      </c>
      <c r="C12" s="47"/>
      <c r="D12" s="47"/>
      <c r="E12" s="48"/>
    </row>
    <row r="14" spans="1:4" ht="16.5">
      <c r="A14" s="84" t="s">
        <v>203</v>
      </c>
      <c r="B14" s="84"/>
      <c r="C14" s="84"/>
      <c r="D14" s="84"/>
    </row>
    <row r="15" spans="1:4" ht="16.5">
      <c r="A15" s="46"/>
      <c r="B15" s="46"/>
      <c r="C15" s="46"/>
      <c r="D15" s="46"/>
    </row>
    <row r="16" spans="1:14" ht="33">
      <c r="A16" s="7" t="s">
        <v>188</v>
      </c>
      <c r="B16" s="76" t="s">
        <v>30</v>
      </c>
      <c r="C16" s="77"/>
      <c r="D16" s="77"/>
      <c r="E16" s="78"/>
      <c r="F16" s="85"/>
      <c r="G16" s="86"/>
      <c r="H16" s="86"/>
      <c r="I16" s="86"/>
      <c r="J16" s="86"/>
      <c r="K16" s="86"/>
      <c r="L16" s="86"/>
      <c r="M16" s="86"/>
      <c r="N16" s="86"/>
    </row>
    <row r="17" spans="1:5" ht="34.5" customHeight="1">
      <c r="A17" s="7" t="s">
        <v>189</v>
      </c>
      <c r="B17" s="83" t="s">
        <v>204</v>
      </c>
      <c r="C17" s="87"/>
      <c r="D17" s="87"/>
      <c r="E17" s="88"/>
    </row>
    <row r="18" spans="1:5" ht="16.5">
      <c r="A18" s="7" t="s">
        <v>28</v>
      </c>
      <c r="B18" s="76" t="s">
        <v>205</v>
      </c>
      <c r="C18" s="77"/>
      <c r="D18" s="77"/>
      <c r="E18" s="78"/>
    </row>
    <row r="19" spans="1:5" ht="16.5">
      <c r="A19" s="7" t="s">
        <v>190</v>
      </c>
      <c r="B19" s="76" t="s">
        <v>31</v>
      </c>
      <c r="C19" s="77"/>
      <c r="D19" s="77"/>
      <c r="E19" s="78"/>
    </row>
    <row r="21" spans="1:5" ht="16.5" customHeight="1">
      <c r="A21" s="79" t="s">
        <v>191</v>
      </c>
      <c r="B21" s="82" t="s">
        <v>165</v>
      </c>
      <c r="C21" s="82"/>
      <c r="D21" s="82"/>
      <c r="E21" s="82"/>
    </row>
    <row r="22" spans="1:5" ht="16.5" customHeight="1">
      <c r="A22" s="80"/>
      <c r="B22" s="82" t="s">
        <v>206</v>
      </c>
      <c r="C22" s="82"/>
      <c r="D22" s="82" t="s">
        <v>207</v>
      </c>
      <c r="E22" s="82"/>
    </row>
    <row r="23" spans="1:5" ht="16.5">
      <c r="A23" s="81"/>
      <c r="B23" s="45" t="s">
        <v>166</v>
      </c>
      <c r="C23" s="45" t="s">
        <v>167</v>
      </c>
      <c r="D23" s="45" t="s">
        <v>166</v>
      </c>
      <c r="E23" s="45" t="s">
        <v>167</v>
      </c>
    </row>
    <row r="24" spans="1:5" ht="19.5" customHeight="1">
      <c r="A24" s="7" t="s">
        <v>209</v>
      </c>
      <c r="B24" s="57" t="s">
        <v>210</v>
      </c>
      <c r="C24" s="57" t="s">
        <v>212</v>
      </c>
      <c r="D24" s="57" t="s">
        <v>211</v>
      </c>
      <c r="E24" s="57" t="s">
        <v>213</v>
      </c>
    </row>
    <row r="25" spans="1:5" ht="19.5" customHeight="1">
      <c r="A25" s="7" t="s">
        <v>208</v>
      </c>
      <c r="B25" s="57" t="s">
        <v>214</v>
      </c>
      <c r="C25" s="57" t="s">
        <v>193</v>
      </c>
      <c r="D25" s="57" t="s">
        <v>215</v>
      </c>
      <c r="E25" s="57" t="s">
        <v>193</v>
      </c>
    </row>
    <row r="26" spans="1:5" ht="16.5">
      <c r="A26" s="7" t="s">
        <v>102</v>
      </c>
      <c r="B26" s="44" t="s">
        <v>163</v>
      </c>
      <c r="C26" s="44" t="s">
        <v>163</v>
      </c>
      <c r="D26" s="44" t="s">
        <v>163</v>
      </c>
      <c r="E26" s="44" t="s">
        <v>163</v>
      </c>
    </row>
    <row r="27" spans="2:5" ht="16.5">
      <c r="B27" s="58"/>
      <c r="C27" s="58"/>
      <c r="D27" s="58"/>
      <c r="E27" s="58"/>
    </row>
    <row r="28" spans="2:5" ht="16.5">
      <c r="B28" s="58"/>
      <c r="C28" s="58"/>
      <c r="D28" s="58"/>
      <c r="E28" s="58"/>
    </row>
    <row r="29" spans="2:5" ht="16.5">
      <c r="B29" s="58"/>
      <c r="C29" s="58"/>
      <c r="D29" s="58"/>
      <c r="E29" s="58"/>
    </row>
    <row r="30" spans="2:5" ht="16.5">
      <c r="B30" s="58"/>
      <c r="C30" s="58"/>
      <c r="D30" s="58"/>
      <c r="E30" s="58"/>
    </row>
    <row r="31" spans="2:5" ht="16.5">
      <c r="B31" s="58"/>
      <c r="C31" s="58"/>
      <c r="D31" s="58"/>
      <c r="E31" s="58"/>
    </row>
    <row r="32" spans="2:5" ht="16.5">
      <c r="B32" s="58"/>
      <c r="C32" s="58"/>
      <c r="D32" s="58"/>
      <c r="E32" s="58"/>
    </row>
    <row r="33" spans="2:5" ht="16.5">
      <c r="B33" s="58"/>
      <c r="C33" s="58"/>
      <c r="D33" s="58"/>
      <c r="E33" s="58"/>
    </row>
    <row r="34" spans="2:5" ht="16.5">
      <c r="B34" s="58"/>
      <c r="C34" s="58"/>
      <c r="D34" s="58"/>
      <c r="E34" s="58"/>
    </row>
    <row r="35" spans="2:5" ht="16.5">
      <c r="B35" s="58"/>
      <c r="C35" s="58"/>
      <c r="D35" s="58"/>
      <c r="E35" s="58"/>
    </row>
  </sheetData>
  <sheetProtection/>
  <mergeCells count="18">
    <mergeCell ref="A1:D1"/>
    <mergeCell ref="B3:E3"/>
    <mergeCell ref="B4:E4"/>
    <mergeCell ref="B5:E5"/>
    <mergeCell ref="B6:E6"/>
    <mergeCell ref="B7:E7"/>
    <mergeCell ref="B8:E8"/>
    <mergeCell ref="A14:D14"/>
    <mergeCell ref="B16:E16"/>
    <mergeCell ref="F16:N16"/>
    <mergeCell ref="B17:E17"/>
    <mergeCell ref="B9:E9"/>
    <mergeCell ref="B18:E18"/>
    <mergeCell ref="B19:E19"/>
    <mergeCell ref="A21:A23"/>
    <mergeCell ref="B21:E21"/>
    <mergeCell ref="B22:C22"/>
    <mergeCell ref="D22:E2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D44"/>
  <sheetViews>
    <sheetView tabSelected="1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60.421875" style="6" customWidth="1"/>
    <col min="2" max="3" width="22.57421875" style="6" customWidth="1"/>
    <col min="4" max="16384" width="9.140625" style="6" customWidth="1"/>
  </cols>
  <sheetData>
    <row r="1" spans="1:2" ht="16.5">
      <c r="A1" s="84" t="s">
        <v>32</v>
      </c>
      <c r="B1" s="84"/>
    </row>
    <row r="3" spans="1:3" ht="16.5">
      <c r="A3" s="7" t="s">
        <v>24</v>
      </c>
      <c r="B3" s="76" t="s">
        <v>201</v>
      </c>
      <c r="C3" s="78"/>
    </row>
    <row r="4" spans="1:3" ht="16.5">
      <c r="A4" s="7" t="s">
        <v>25</v>
      </c>
      <c r="B4" s="76">
        <v>5403102702</v>
      </c>
      <c r="C4" s="78"/>
    </row>
    <row r="5" spans="1:3" ht="16.5">
      <c r="A5" s="7" t="s">
        <v>26</v>
      </c>
      <c r="B5" s="76">
        <v>546050001</v>
      </c>
      <c r="C5" s="78"/>
    </row>
    <row r="6" spans="1:3" ht="16.5">
      <c r="A6" s="7" t="s">
        <v>27</v>
      </c>
      <c r="B6" s="76" t="s">
        <v>29</v>
      </c>
      <c r="C6" s="78"/>
    </row>
    <row r="8" spans="1:3" ht="16.5">
      <c r="A8" s="79" t="s">
        <v>0</v>
      </c>
      <c r="B8" s="79" t="s">
        <v>216</v>
      </c>
      <c r="C8" s="79" t="s">
        <v>225</v>
      </c>
    </row>
    <row r="9" spans="1:3" ht="16.5">
      <c r="A9" s="81"/>
      <c r="B9" s="81"/>
      <c r="C9" s="81"/>
    </row>
    <row r="10" spans="1:3" ht="49.5">
      <c r="A10" s="3" t="s">
        <v>104</v>
      </c>
      <c r="B10" s="89" t="s">
        <v>199</v>
      </c>
      <c r="C10" s="90"/>
    </row>
    <row r="11" spans="1:3" ht="16.5">
      <c r="A11" s="3" t="s">
        <v>195</v>
      </c>
      <c r="B11" s="60">
        <v>388.17</v>
      </c>
      <c r="C11" s="60">
        <f>'[1]Выручка_транзит'!$AB$13/1000</f>
        <v>418.93977</v>
      </c>
    </row>
    <row r="12" spans="1:4" ht="33">
      <c r="A12" s="3" t="s">
        <v>103</v>
      </c>
      <c r="B12" s="64">
        <f>SUM(B13:B25)-B21-B23-B15-B16</f>
        <v>2333.65</v>
      </c>
      <c r="C12" s="64">
        <f>SUM(C13:C25)-C21-C23-C15-C16</f>
        <v>2187.877602063193</v>
      </c>
      <c r="D12" s="50"/>
    </row>
    <row r="13" spans="1:3" ht="33">
      <c r="A13" s="4" t="s">
        <v>105</v>
      </c>
      <c r="B13" s="64">
        <v>109.68</v>
      </c>
      <c r="C13" s="64">
        <f>'[1]П2 Смета'!$I$23</f>
        <v>12.815348318488127</v>
      </c>
    </row>
    <row r="14" spans="1:3" ht="49.5">
      <c r="A14" s="4" t="s">
        <v>138</v>
      </c>
      <c r="B14" s="60">
        <v>32.86</v>
      </c>
      <c r="C14" s="60">
        <f>'[1]П6.2. ЭЭ'!$E$12</f>
        <v>64.16487913587919</v>
      </c>
    </row>
    <row r="15" spans="1:3" ht="16.5">
      <c r="A15" s="4" t="s">
        <v>194</v>
      </c>
      <c r="B15" s="60">
        <v>3.29</v>
      </c>
      <c r="C15" s="60">
        <f>'[1]П6.2. ЭЭ'!$E$39</f>
        <v>3.31241955169476</v>
      </c>
    </row>
    <row r="16" spans="1:3" ht="16.5">
      <c r="A16" s="4" t="s">
        <v>139</v>
      </c>
      <c r="B16" s="60">
        <f>B14/B15</f>
        <v>9.987841945288753</v>
      </c>
      <c r="C16" s="60">
        <f>C14/C15</f>
        <v>19.371</v>
      </c>
    </row>
    <row r="17" spans="1:3" ht="33">
      <c r="A17" s="4" t="s">
        <v>33</v>
      </c>
      <c r="B17" s="60">
        <v>0</v>
      </c>
      <c r="C17" s="60">
        <v>0</v>
      </c>
    </row>
    <row r="18" spans="1:3" ht="33">
      <c r="A18" s="4" t="s">
        <v>34</v>
      </c>
      <c r="B18" s="64">
        <f>1007.56+309.52</f>
        <v>1317.08</v>
      </c>
      <c r="C18" s="64">
        <f>'[1]П2 Смета'!$I$25</f>
        <v>992.6261443675244</v>
      </c>
    </row>
    <row r="19" spans="1:3" ht="33">
      <c r="A19" s="4" t="s">
        <v>35</v>
      </c>
      <c r="B19" s="60">
        <v>94.53</v>
      </c>
      <c r="C19" s="60">
        <f>'[1]П2 Смета'!$I$80</f>
        <v>303.33696</v>
      </c>
    </row>
    <row r="20" spans="1:3" ht="16.5">
      <c r="A20" s="4" t="s">
        <v>161</v>
      </c>
      <c r="B20" s="64">
        <f>1331.63-735.7</f>
        <v>595.9300000000001</v>
      </c>
      <c r="C20" s="64">
        <f>'[1]П2 Смета'!$I$49</f>
        <v>255.43144583174512</v>
      </c>
    </row>
    <row r="21" spans="1:3" ht="16.5">
      <c r="A21" s="43" t="s">
        <v>160</v>
      </c>
      <c r="B21" s="60">
        <f>225.69+67.74</f>
        <v>293.43</v>
      </c>
      <c r="C21" s="60">
        <f>'[1]П2 Смета'!$I$50+'[1]П2 Смета'!$I$51</f>
        <v>105.99263113977509</v>
      </c>
    </row>
    <row r="22" spans="1:3" ht="16.5">
      <c r="A22" s="4" t="s">
        <v>162</v>
      </c>
      <c r="B22" s="60">
        <v>70.53</v>
      </c>
      <c r="C22" s="60">
        <f>'[1]П2 Смета'!$I$54</f>
        <v>220.06247199825668</v>
      </c>
    </row>
    <row r="23" spans="1:3" ht="16.5">
      <c r="A23" s="43" t="s">
        <v>160</v>
      </c>
      <c r="B23" s="60">
        <v>39.24</v>
      </c>
      <c r="C23" s="60">
        <f>'[1]П2 Смета'!$I$62</f>
        <v>157.22348068072756</v>
      </c>
    </row>
    <row r="24" spans="1:3" ht="33">
      <c r="A24" s="4" t="s">
        <v>36</v>
      </c>
      <c r="B24" s="60">
        <v>113.04</v>
      </c>
      <c r="C24" s="60">
        <f>'[1]П2 Смета'!$I$44+'[1]П2 Смета'!$I$45</f>
        <v>339.4403524113</v>
      </c>
    </row>
    <row r="25" spans="1:3" ht="49.5">
      <c r="A25" s="4" t="s">
        <v>37</v>
      </c>
      <c r="B25" s="60">
        <v>0</v>
      </c>
      <c r="C25" s="60">
        <v>0</v>
      </c>
    </row>
    <row r="26" spans="1:3" ht="33">
      <c r="A26" s="3" t="s">
        <v>38</v>
      </c>
      <c r="B26" s="60">
        <f>12.64+3.16</f>
        <v>15.8</v>
      </c>
      <c r="C26" s="60">
        <f>'[1]П2 Смета'!$I$87+'[1]П2 Смета'!$I$95</f>
        <v>45.92067515142813</v>
      </c>
    </row>
    <row r="27" spans="1:3" ht="82.5">
      <c r="A27" s="3" t="s">
        <v>106</v>
      </c>
      <c r="B27" s="60">
        <f>B26*0.8</f>
        <v>12.64</v>
      </c>
      <c r="C27" s="60">
        <f>C26*0.8</f>
        <v>36.736540121142504</v>
      </c>
    </row>
    <row r="28" spans="1:3" ht="33">
      <c r="A28" s="3" t="s">
        <v>107</v>
      </c>
      <c r="B28" s="60">
        <v>0</v>
      </c>
      <c r="C28" s="60">
        <v>0</v>
      </c>
    </row>
    <row r="29" spans="1:3" ht="66">
      <c r="A29" s="3" t="s">
        <v>39</v>
      </c>
      <c r="B29" s="60">
        <v>0</v>
      </c>
      <c r="C29" s="60">
        <v>0</v>
      </c>
    </row>
    <row r="30" spans="1:3" ht="16.5">
      <c r="A30" s="3" t="s">
        <v>108</v>
      </c>
      <c r="B30" s="59">
        <v>0</v>
      </c>
      <c r="C30" s="59">
        <v>0</v>
      </c>
    </row>
    <row r="31" spans="1:3" ht="16.5">
      <c r="A31" s="3" t="s">
        <v>109</v>
      </c>
      <c r="B31" s="60">
        <f>'[1]П1. Баланс Вода'!$H$23</f>
        <v>115.95000000000002</v>
      </c>
      <c r="C31" s="60">
        <f>'[1]П1. Баланс Вода'!$I$23</f>
        <v>123.32032600000002</v>
      </c>
    </row>
    <row r="32" spans="1:3" ht="16.5">
      <c r="A32" s="3" t="s">
        <v>110</v>
      </c>
      <c r="B32" s="60">
        <v>0</v>
      </c>
      <c r="C32" s="60">
        <v>0</v>
      </c>
    </row>
    <row r="33" spans="1:3" ht="49.5">
      <c r="A33" s="3" t="s">
        <v>111</v>
      </c>
      <c r="B33" s="60">
        <v>19.335</v>
      </c>
      <c r="C33" s="60">
        <f>'[1]П1. Баланс Вода'!$I$49</f>
        <v>20.877178</v>
      </c>
    </row>
    <row r="34" spans="1:3" ht="16.5">
      <c r="A34" s="3" t="s">
        <v>112</v>
      </c>
      <c r="B34" s="67">
        <f>7.43/115.95</f>
        <v>0.06407934454506252</v>
      </c>
      <c r="C34" s="67">
        <f>'[1]П1. Баланс Вода'!$I$27/'[1]П1. Баланс Вода'!$I$23</f>
        <v>0.007046094505329153</v>
      </c>
    </row>
    <row r="35" spans="1:3" ht="33">
      <c r="A35" s="3" t="s">
        <v>113</v>
      </c>
      <c r="B35" s="61">
        <v>4.239</v>
      </c>
      <c r="C35" s="61">
        <v>4.239</v>
      </c>
    </row>
    <row r="36" spans="1:3" ht="16.5">
      <c r="A36" s="3" t="s">
        <v>196</v>
      </c>
      <c r="B36" s="62">
        <v>3</v>
      </c>
      <c r="C36" s="62">
        <v>3</v>
      </c>
    </row>
    <row r="37" spans="1:3" ht="16.5">
      <c r="A37" s="3" t="s">
        <v>114</v>
      </c>
      <c r="B37" s="62">
        <v>0</v>
      </c>
      <c r="C37" s="62">
        <v>0</v>
      </c>
    </row>
    <row r="38" spans="1:3" ht="33">
      <c r="A38" s="3" t="s">
        <v>115</v>
      </c>
      <c r="B38" s="62">
        <v>3</v>
      </c>
      <c r="C38" s="62">
        <v>3</v>
      </c>
    </row>
    <row r="39" spans="1:3" ht="33">
      <c r="A39" s="3" t="s">
        <v>140</v>
      </c>
      <c r="B39" s="59">
        <f>B16/(B30+B31)</f>
        <v>0.08613921470710437</v>
      </c>
      <c r="C39" s="59">
        <f>C16/(C30+C31)</f>
        <v>0.15707872844903115</v>
      </c>
    </row>
    <row r="40" spans="1:3" ht="33">
      <c r="A40" s="3" t="s">
        <v>116</v>
      </c>
      <c r="B40" s="63">
        <f>(B30+B31)/(B30+B31+B33)</f>
        <v>0.857079498835791</v>
      </c>
      <c r="C40" s="63">
        <f>(C30+C31)/(C30+C31+C33)</f>
        <v>0.855218173540646</v>
      </c>
    </row>
    <row r="41" spans="1:3" ht="33">
      <c r="A41" s="3" t="s">
        <v>117</v>
      </c>
      <c r="B41" s="95">
        <v>0</v>
      </c>
      <c r="C41" s="95">
        <v>0</v>
      </c>
    </row>
    <row r="42" spans="2:3" ht="16.5">
      <c r="B42" s="58"/>
      <c r="C42" s="58"/>
    </row>
    <row r="43" spans="2:3" ht="16.5">
      <c r="B43" s="58"/>
      <c r="C43" s="58"/>
    </row>
    <row r="44" spans="2:3" ht="16.5">
      <c r="B44" s="58"/>
      <c r="C44" s="58"/>
    </row>
  </sheetData>
  <sheetProtection/>
  <mergeCells count="9">
    <mergeCell ref="B10:C10"/>
    <mergeCell ref="A1:B1"/>
    <mergeCell ref="A8:A9"/>
    <mergeCell ref="B8:B9"/>
    <mergeCell ref="C8:C9"/>
    <mergeCell ref="B3:C3"/>
    <mergeCell ref="B4:C4"/>
    <mergeCell ref="B5:C5"/>
    <mergeCell ref="B6:C6"/>
  </mergeCell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1"/>
  <sheetViews>
    <sheetView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6.140625" style="12" customWidth="1"/>
    <col min="2" max="2" width="60.7109375" style="12" customWidth="1"/>
    <col min="3" max="3" width="18.7109375" style="12" customWidth="1"/>
    <col min="4" max="16384" width="9.140625" style="12" customWidth="1"/>
  </cols>
  <sheetData>
    <row r="1" spans="1:8" ht="50.25" customHeight="1">
      <c r="A1" s="91" t="s">
        <v>44</v>
      </c>
      <c r="B1" s="91"/>
      <c r="C1" s="91"/>
      <c r="D1" s="11"/>
      <c r="E1" s="11"/>
      <c r="F1" s="11"/>
      <c r="G1" s="11"/>
      <c r="H1" s="11"/>
    </row>
    <row r="3" spans="1:3" ht="16.5">
      <c r="A3" s="13" t="s">
        <v>45</v>
      </c>
      <c r="B3" s="13" t="s">
        <v>0</v>
      </c>
      <c r="C3" s="13" t="s">
        <v>224</v>
      </c>
    </row>
    <row r="4" spans="1:3" ht="33">
      <c r="A4" s="8">
        <v>1</v>
      </c>
      <c r="B4" s="20" t="s">
        <v>120</v>
      </c>
      <c r="C4" s="19" t="s">
        <v>193</v>
      </c>
    </row>
    <row r="5" spans="1:3" ht="49.5">
      <c r="A5" s="19">
        <v>2</v>
      </c>
      <c r="B5" s="20" t="s">
        <v>121</v>
      </c>
      <c r="C5" s="19" t="s">
        <v>193</v>
      </c>
    </row>
    <row r="6" spans="1:3" ht="16.5">
      <c r="A6" s="19">
        <v>3</v>
      </c>
      <c r="B6" s="20" t="s">
        <v>118</v>
      </c>
      <c r="C6" s="19" t="s">
        <v>193</v>
      </c>
    </row>
    <row r="7" spans="1:3" ht="16.5">
      <c r="A7" s="19"/>
      <c r="B7" s="22" t="s">
        <v>122</v>
      </c>
      <c r="C7" s="19" t="s">
        <v>193</v>
      </c>
    </row>
    <row r="8" spans="1:3" ht="16.5">
      <c r="A8" s="19"/>
      <c r="B8" s="22" t="s">
        <v>123</v>
      </c>
      <c r="C8" s="19" t="s">
        <v>193</v>
      </c>
    </row>
    <row r="9" spans="1:3" ht="33">
      <c r="A9" s="19"/>
      <c r="B9" s="26" t="s">
        <v>124</v>
      </c>
      <c r="C9" s="19" t="s">
        <v>193</v>
      </c>
    </row>
    <row r="10" spans="1:3" ht="16.5">
      <c r="A10" s="19"/>
      <c r="B10" s="22" t="s">
        <v>125</v>
      </c>
      <c r="C10" s="19" t="s">
        <v>193</v>
      </c>
    </row>
    <row r="11" spans="1:3" ht="16.5">
      <c r="A11" s="19"/>
      <c r="B11" s="22" t="s">
        <v>126</v>
      </c>
      <c r="C11" s="19" t="s">
        <v>193</v>
      </c>
    </row>
    <row r="12" spans="1:3" ht="49.5">
      <c r="A12" s="19">
        <v>4</v>
      </c>
      <c r="B12" s="20" t="s">
        <v>119</v>
      </c>
      <c r="C12" s="19" t="s">
        <v>193</v>
      </c>
    </row>
    <row r="13" spans="1:3" ht="16.5">
      <c r="A13" s="19"/>
      <c r="B13" s="22" t="s">
        <v>122</v>
      </c>
      <c r="C13" s="19" t="s">
        <v>193</v>
      </c>
    </row>
    <row r="14" spans="1:3" ht="16.5">
      <c r="A14" s="19"/>
      <c r="B14" s="22" t="s">
        <v>123</v>
      </c>
      <c r="C14" s="19" t="s">
        <v>193</v>
      </c>
    </row>
    <row r="15" spans="1:3" ht="16.5">
      <c r="A15" s="19"/>
      <c r="B15" s="22" t="s">
        <v>127</v>
      </c>
      <c r="C15" s="19" t="s">
        <v>193</v>
      </c>
    </row>
    <row r="16" spans="1:3" ht="16.5">
      <c r="A16" s="19"/>
      <c r="B16" s="22" t="s">
        <v>125</v>
      </c>
      <c r="C16" s="19" t="s">
        <v>193</v>
      </c>
    </row>
    <row r="17" spans="1:3" ht="16.5">
      <c r="A17" s="19"/>
      <c r="B17" s="22" t="s">
        <v>126</v>
      </c>
      <c r="C17" s="19" t="s">
        <v>193</v>
      </c>
    </row>
    <row r="19" ht="16.5">
      <c r="B19" s="6" t="s">
        <v>221</v>
      </c>
    </row>
    <row r="20" ht="16.5">
      <c r="B20" s="6" t="s">
        <v>222</v>
      </c>
    </row>
    <row r="21" ht="16.5">
      <c r="B21" s="6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9" t="s">
        <v>47</v>
      </c>
    </row>
    <row r="2" ht="63.75" customHeight="1">
      <c r="A2" s="35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F8"/>
  <sheetViews>
    <sheetView zoomScale="85" zoomScaleNormal="85" zoomScalePageLayoutView="0" workbookViewId="0" topLeftCell="A1">
      <selection activeCell="J14" sqref="J14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28125" style="5" customWidth="1"/>
    <col min="7" max="16384" width="9.140625" style="5" customWidth="1"/>
  </cols>
  <sheetData>
    <row r="1" spans="1:6" ht="68.25" customHeight="1">
      <c r="A1" s="91" t="s">
        <v>128</v>
      </c>
      <c r="B1" s="91"/>
      <c r="C1" s="91"/>
      <c r="D1" s="91"/>
      <c r="E1" s="91"/>
      <c r="F1" s="91"/>
    </row>
    <row r="2" spans="1:6" ht="16.5">
      <c r="A2" s="10"/>
      <c r="B2" s="10"/>
      <c r="C2" s="30"/>
      <c r="D2" s="30"/>
      <c r="F2" s="30"/>
    </row>
    <row r="3" spans="1:6" ht="16.5">
      <c r="A3" s="14" t="s">
        <v>45</v>
      </c>
      <c r="B3" s="14" t="s">
        <v>0</v>
      </c>
      <c r="C3" s="92" t="s">
        <v>46</v>
      </c>
      <c r="D3" s="93"/>
      <c r="E3" s="93"/>
      <c r="F3" s="94"/>
    </row>
    <row r="4" spans="1:6" ht="16.5">
      <c r="A4" s="14"/>
      <c r="B4" s="14"/>
      <c r="C4" s="55" t="s">
        <v>217</v>
      </c>
      <c r="D4" s="55" t="s">
        <v>218</v>
      </c>
      <c r="E4" s="55" t="s">
        <v>219</v>
      </c>
      <c r="F4" s="55" t="s">
        <v>220</v>
      </c>
    </row>
    <row r="5" spans="1:6" ht="49.5">
      <c r="A5" s="19">
        <v>1</v>
      </c>
      <c r="B5" s="20" t="s">
        <v>129</v>
      </c>
      <c r="C5" s="66">
        <v>0</v>
      </c>
      <c r="D5" s="66">
        <v>0</v>
      </c>
      <c r="E5" s="66">
        <v>0</v>
      </c>
      <c r="F5" s="66">
        <v>0</v>
      </c>
    </row>
    <row r="6" spans="1:6" ht="33">
      <c r="A6" s="19">
        <v>2</v>
      </c>
      <c r="B6" s="20" t="s">
        <v>130</v>
      </c>
      <c r="C6" s="66">
        <v>0</v>
      </c>
      <c r="D6" s="66">
        <v>0</v>
      </c>
      <c r="E6" s="66">
        <v>0</v>
      </c>
      <c r="F6" s="66">
        <v>0</v>
      </c>
    </row>
    <row r="7" spans="1:6" ht="49.5">
      <c r="A7" s="19">
        <v>3</v>
      </c>
      <c r="B7" s="20" t="s">
        <v>131</v>
      </c>
      <c r="C7" s="66">
        <v>0</v>
      </c>
      <c r="D7" s="66">
        <v>0</v>
      </c>
      <c r="E7" s="66">
        <v>0</v>
      </c>
      <c r="F7" s="66">
        <v>0</v>
      </c>
    </row>
    <row r="8" spans="1:6" ht="99">
      <c r="A8" s="19">
        <v>4</v>
      </c>
      <c r="B8" s="20" t="s">
        <v>156</v>
      </c>
      <c r="C8" s="66">
        <v>44991</v>
      </c>
      <c r="D8" s="66">
        <v>44991</v>
      </c>
      <c r="E8" s="66">
        <v>44991</v>
      </c>
      <c r="F8" s="66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81.8515625" style="5" customWidth="1"/>
    <col min="2" max="2" width="25.7109375" style="5" customWidth="1"/>
    <col min="3" max="16384" width="9.140625" style="5" customWidth="1"/>
  </cols>
  <sheetData>
    <row r="1" spans="1:10" ht="41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15"/>
    </row>
    <row r="3" ht="16.5">
      <c r="A3" s="5" t="s">
        <v>158</v>
      </c>
    </row>
    <row r="4" spans="1:9" ht="31.5" customHeight="1">
      <c r="A4" s="34" t="s">
        <v>159</v>
      </c>
      <c r="B4" s="34"/>
      <c r="C4" s="34"/>
      <c r="D4" s="34"/>
      <c r="E4" s="34"/>
      <c r="F4" s="34"/>
      <c r="G4" s="34"/>
      <c r="H4" s="34"/>
      <c r="I4" s="34"/>
    </row>
    <row r="5" ht="16.5">
      <c r="A5" s="5" t="s">
        <v>141</v>
      </c>
    </row>
    <row r="6" spans="1:9" ht="32.25" customHeight="1">
      <c r="A6" s="53" t="s">
        <v>197</v>
      </c>
      <c r="B6" s="52"/>
      <c r="C6" s="27"/>
      <c r="D6" s="27"/>
      <c r="E6" s="27"/>
      <c r="F6" s="27"/>
      <c r="G6" s="27"/>
      <c r="H6" s="27"/>
      <c r="I6" s="27"/>
    </row>
    <row r="7" ht="16.5">
      <c r="A7" s="5" t="s">
        <v>142</v>
      </c>
    </row>
    <row r="9" ht="16.5">
      <c r="A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3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06.140625" style="5" customWidth="1"/>
    <col min="2" max="2" width="9.28125" style="5" customWidth="1"/>
    <col min="3" max="16384" width="9.140625" style="5" customWidth="1"/>
  </cols>
  <sheetData>
    <row r="1" spans="1:7" ht="41.25" customHeight="1">
      <c r="A1" s="51" t="s">
        <v>132</v>
      </c>
      <c r="B1" s="11"/>
      <c r="C1" s="11"/>
      <c r="D1" s="11"/>
      <c r="E1" s="11"/>
      <c r="F1" s="11"/>
      <c r="G1" s="11"/>
    </row>
    <row r="2" spans="1:7" ht="16.5">
      <c r="A2" s="33"/>
      <c r="B2" s="33"/>
      <c r="C2" s="33"/>
      <c r="D2" s="33"/>
      <c r="E2" s="33"/>
      <c r="F2" s="33"/>
      <c r="G2" s="33"/>
    </row>
    <row r="3" spans="1:7" ht="16.5">
      <c r="A3" s="56" t="s">
        <v>133</v>
      </c>
      <c r="B3" s="33"/>
      <c r="C3" s="33"/>
      <c r="D3" s="33"/>
      <c r="E3" s="33"/>
      <c r="F3" s="33"/>
      <c r="G3" s="33"/>
    </row>
    <row r="4" spans="1:7" s="36" customFormat="1" ht="15" customHeight="1">
      <c r="A4" s="37" t="s">
        <v>150</v>
      </c>
      <c r="B4" s="37"/>
      <c r="C4" s="37"/>
      <c r="D4" s="37"/>
      <c r="E4" s="37"/>
      <c r="F4" s="37"/>
      <c r="G4" s="37"/>
    </row>
    <row r="5" spans="1:7" s="36" customFormat="1" ht="16.5">
      <c r="A5" s="37" t="s">
        <v>201</v>
      </c>
      <c r="B5" s="37"/>
      <c r="C5" s="37"/>
      <c r="D5" s="37"/>
      <c r="E5" s="37"/>
      <c r="F5" s="37"/>
      <c r="G5" s="37"/>
    </row>
    <row r="6" spans="1:7" s="36" customFormat="1" ht="16.5">
      <c r="A6" s="37" t="s">
        <v>151</v>
      </c>
      <c r="B6" s="37"/>
      <c r="C6" s="37"/>
      <c r="D6" s="37"/>
      <c r="E6" s="37"/>
      <c r="F6" s="37"/>
      <c r="G6" s="37"/>
    </row>
    <row r="7" spans="1:7" s="36" customFormat="1" ht="15" customHeight="1">
      <c r="A7" s="37" t="s">
        <v>152</v>
      </c>
      <c r="B7" s="37"/>
      <c r="C7" s="37"/>
      <c r="D7" s="37"/>
      <c r="E7" s="37"/>
      <c r="F7" s="37"/>
      <c r="G7" s="37"/>
    </row>
    <row r="8" spans="1:7" s="36" customFormat="1" ht="16.5">
      <c r="A8" s="37" t="s">
        <v>201</v>
      </c>
      <c r="B8" s="37"/>
      <c r="C8" s="37"/>
      <c r="D8" s="37"/>
      <c r="E8" s="37"/>
      <c r="F8" s="37"/>
      <c r="G8" s="37"/>
    </row>
    <row r="9" spans="1:7" s="36" customFormat="1" ht="16.5">
      <c r="A9" s="37" t="s">
        <v>151</v>
      </c>
      <c r="B9" s="37"/>
      <c r="C9" s="37"/>
      <c r="D9" s="37"/>
      <c r="E9" s="37"/>
      <c r="F9" s="37"/>
      <c r="G9" s="37"/>
    </row>
    <row r="10" spans="1:7" s="36" customFormat="1" ht="54" customHeight="1">
      <c r="A10" s="54" t="s">
        <v>198</v>
      </c>
      <c r="B10" s="38"/>
      <c r="C10" s="38"/>
      <c r="D10" s="38"/>
      <c r="E10" s="38"/>
      <c r="F10" s="38"/>
      <c r="G10" s="38"/>
    </row>
    <row r="11" spans="1:7" s="36" customFormat="1" ht="16.5">
      <c r="A11" s="39" t="s">
        <v>155</v>
      </c>
      <c r="B11" s="39"/>
      <c r="C11" s="39"/>
      <c r="D11" s="39"/>
      <c r="E11" s="39"/>
      <c r="F11" s="39"/>
      <c r="G11" s="39"/>
    </row>
    <row r="12" spans="1:7" s="36" customFormat="1" ht="16.5">
      <c r="A12" s="38" t="s">
        <v>153</v>
      </c>
      <c r="B12" s="38"/>
      <c r="C12" s="38"/>
      <c r="D12" s="38"/>
      <c r="E12" s="38"/>
      <c r="F12" s="38"/>
      <c r="G12" s="38"/>
    </row>
    <row r="13" spans="1:7" s="36" customFormat="1" ht="13.5" customHeight="1">
      <c r="A13" s="39"/>
      <c r="B13" s="39"/>
      <c r="C13" s="39"/>
      <c r="D13" s="39"/>
      <c r="E13" s="39"/>
      <c r="F13" s="39"/>
      <c r="G13" s="39"/>
    </row>
    <row r="14" spans="1:7" s="36" customFormat="1" ht="13.5" customHeight="1">
      <c r="A14" s="39"/>
      <c r="B14" s="39"/>
      <c r="C14" s="39"/>
      <c r="D14" s="39"/>
      <c r="E14" s="39"/>
      <c r="F14" s="39"/>
      <c r="G14" s="39"/>
    </row>
    <row r="15" spans="1:7" s="36" customFormat="1" ht="17.25" customHeight="1">
      <c r="A15" s="38" t="s">
        <v>154</v>
      </c>
      <c r="B15" s="38"/>
      <c r="C15" s="38"/>
      <c r="D15" s="38"/>
      <c r="E15" s="38"/>
      <c r="F15" s="38"/>
      <c r="G15" s="38"/>
    </row>
    <row r="16" spans="1:7" ht="16.5">
      <c r="A16" s="31"/>
      <c r="B16" s="33"/>
      <c r="C16" s="33"/>
      <c r="D16" s="33"/>
      <c r="E16" s="33"/>
      <c r="F16" s="33"/>
      <c r="G16" s="33"/>
    </row>
    <row r="17" spans="1:7" ht="16.5">
      <c r="A17" s="31"/>
      <c r="B17" s="33"/>
      <c r="C17" s="33"/>
      <c r="D17" s="33"/>
      <c r="E17" s="33"/>
      <c r="F17" s="33"/>
      <c r="G17" s="33"/>
    </row>
    <row r="18" spans="1:7" ht="16.5">
      <c r="A18" s="31"/>
      <c r="B18" s="33"/>
      <c r="C18" s="33"/>
      <c r="D18" s="33"/>
      <c r="E18" s="33"/>
      <c r="F18" s="33"/>
      <c r="G18" s="33"/>
    </row>
    <row r="19" spans="1:7" ht="36.75" customHeight="1">
      <c r="A19" s="56" t="s">
        <v>134</v>
      </c>
      <c r="B19" s="33"/>
      <c r="C19" s="33"/>
      <c r="D19" s="33"/>
      <c r="E19" s="33"/>
      <c r="F19" s="33"/>
      <c r="G19" s="33"/>
    </row>
    <row r="20" spans="1:7" s="33" customFormat="1" ht="16.5">
      <c r="A20" s="27" t="s">
        <v>145</v>
      </c>
      <c r="B20" s="27"/>
      <c r="C20" s="27"/>
      <c r="D20" s="27"/>
      <c r="E20" s="27"/>
      <c r="F20" s="27"/>
      <c r="G20" s="27"/>
    </row>
    <row r="21" spans="1:7" s="33" customFormat="1" ht="16.5">
      <c r="A21" s="40" t="s">
        <v>146</v>
      </c>
      <c r="B21" s="40"/>
      <c r="C21" s="40"/>
      <c r="D21" s="40"/>
      <c r="E21" s="40"/>
      <c r="F21" s="40"/>
      <c r="G21" s="40"/>
    </row>
    <row r="22" spans="1:7" s="33" customFormat="1" ht="16.5">
      <c r="A22" s="40" t="s">
        <v>147</v>
      </c>
      <c r="B22" s="40"/>
      <c r="C22" s="40"/>
      <c r="D22" s="40"/>
      <c r="E22" s="40"/>
      <c r="F22" s="40"/>
      <c r="G22" s="40"/>
    </row>
    <row r="23" spans="1:7" s="33" customFormat="1" ht="17.25" customHeight="1">
      <c r="A23" s="41" t="s">
        <v>148</v>
      </c>
      <c r="B23" s="41"/>
      <c r="C23" s="41"/>
      <c r="D23" s="41"/>
      <c r="E23" s="41"/>
      <c r="F23" s="41"/>
      <c r="G23" s="41"/>
    </row>
    <row r="24" spans="1:7" s="33" customFormat="1" ht="15.75" customHeight="1">
      <c r="A24" s="41" t="s">
        <v>149</v>
      </c>
      <c r="B24" s="41"/>
      <c r="C24" s="41"/>
      <c r="D24" s="41"/>
      <c r="E24" s="41"/>
      <c r="F24" s="41"/>
      <c r="G24" s="41"/>
    </row>
    <row r="25" s="33" customFormat="1" ht="16.5">
      <c r="A25" s="31"/>
    </row>
    <row r="26" spans="1:7" ht="49.5">
      <c r="A26" s="56" t="s">
        <v>135</v>
      </c>
      <c r="B26" s="33"/>
      <c r="C26" s="33"/>
      <c r="D26" s="33"/>
      <c r="E26" s="33"/>
      <c r="F26" s="33"/>
      <c r="G26" s="33"/>
    </row>
    <row r="27" spans="1:7" ht="33">
      <c r="A27" s="42" t="s">
        <v>202</v>
      </c>
      <c r="B27" s="42"/>
      <c r="C27" s="42"/>
      <c r="D27" s="42"/>
      <c r="E27" s="42"/>
      <c r="F27" s="42"/>
      <c r="G27" s="42"/>
    </row>
    <row r="28" spans="1:7" ht="16.5">
      <c r="A28" s="31"/>
      <c r="B28" s="33"/>
      <c r="C28" s="33"/>
      <c r="D28" s="33"/>
      <c r="E28" s="33"/>
      <c r="F28" s="33"/>
      <c r="G28" s="33"/>
    </row>
    <row r="29" spans="1:7" ht="16.5">
      <c r="A29" s="31"/>
      <c r="B29" s="33"/>
      <c r="C29" s="33"/>
      <c r="D29" s="33"/>
      <c r="E29" s="33"/>
      <c r="F29" s="33"/>
      <c r="G29" s="33"/>
    </row>
    <row r="30" spans="1:7" ht="33">
      <c r="A30" s="56" t="s">
        <v>136</v>
      </c>
      <c r="B30" s="33"/>
      <c r="C30" s="33"/>
      <c r="D30" s="33"/>
      <c r="E30" s="33"/>
      <c r="F30" s="33"/>
      <c r="G30" s="33"/>
    </row>
    <row r="31" spans="1:7" ht="16.5">
      <c r="A31" s="31" t="s">
        <v>164</v>
      </c>
      <c r="B31" s="33"/>
      <c r="C31" s="33"/>
      <c r="D31" s="33"/>
      <c r="E31" s="33"/>
      <c r="F31" s="33"/>
      <c r="G31" s="33"/>
    </row>
    <row r="32" spans="1:7" ht="16.5">
      <c r="A32" s="33" t="s">
        <v>143</v>
      </c>
      <c r="B32" s="33"/>
      <c r="C32" s="33"/>
      <c r="D32" s="33"/>
      <c r="E32" s="33"/>
      <c r="F32" s="33"/>
      <c r="G32" s="33"/>
    </row>
    <row r="33" ht="16.5">
      <c r="A33" s="33" t="s">
        <v>144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2019-04-17T09:49:22Z</cp:lastPrinted>
  <dcterms:created xsi:type="dcterms:W3CDTF">2011-12-16T02:54:03Z</dcterms:created>
  <dcterms:modified xsi:type="dcterms:W3CDTF">2019-04-19T06:29:23Z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